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codeName="ThisWorkbook" defaultThemeVersion="124226"/>
  <mc:AlternateContent xmlns:mc="http://schemas.openxmlformats.org/markup-compatibility/2006">
    <mc:Choice Requires="x15">
      <x15ac:absPath xmlns:x15ac="http://schemas.microsoft.com/office/spreadsheetml/2010/11/ac" url="https://educationgovuk-my.sharepoint.com/personal/william_healey_education_gov_uk/Documents/Downloads/"/>
    </mc:Choice>
  </mc:AlternateContent>
  <xr:revisionPtr revIDLastSave="13" documentId="8_{3B1C8C03-73A2-4462-80AC-04C62B0AC488}" xr6:coauthVersionLast="47" xr6:coauthVersionMax="47" xr10:uidLastSave="{ADF6B8F5-915B-4866-96FF-D7DA594E2B81}"/>
  <bookViews>
    <workbookView xWindow="44880" yWindow="-120" windowWidth="29040" windowHeight="15840" tabRatio="523" activeTab="1" xr2:uid="{00000000-000D-0000-FFFF-FFFF00000000}"/>
  </bookViews>
  <sheets>
    <sheet name="Introduction" sheetId="53" r:id="rId1"/>
    <sheet name="Front Page" sheetId="47" r:id="rId2"/>
    <sheet name="APT Data" sheetId="44" state="hidden" r:id="rId3"/>
    <sheet name="Factor Values" sheetId="49" state="hidden" r:id="rId4"/>
    <sheet name="ACA" sheetId="48" state="hidden" r:id="rId5"/>
    <sheet name="Calcs - ACA values" sheetId="54" state="hidden" r:id="rId6"/>
    <sheet name="Calcs - New values" sheetId="46" state="hidden" r:id="rId7"/>
    <sheet name="Calcs - Summary" sheetId="52" state="hidden" r:id="rId8"/>
    <sheet name="LALookup" sheetId="29" state="hidden" r:id="rId9"/>
  </sheets>
  <definedNames>
    <definedName name="_xlnm._FilterDatabase" localSheetId="8" hidden="1">LALookup!$A$2:$D$152</definedName>
    <definedName name="LACode">LALookup!$A$1</definedName>
    <definedName name="LAIndex">LALookup!$B$1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65" i="54" l="1"/>
  <c r="AE165" i="54"/>
  <c r="AD165" i="54"/>
  <c r="AC165" i="54"/>
  <c r="AB165" i="54"/>
  <c r="AA165" i="54"/>
  <c r="Z165" i="54"/>
  <c r="Y165" i="54"/>
  <c r="X165" i="54"/>
  <c r="W165" i="54"/>
  <c r="V165" i="54"/>
  <c r="U165" i="54"/>
  <c r="T165" i="54"/>
  <c r="S165" i="54"/>
  <c r="R165" i="54"/>
  <c r="Q165" i="54"/>
  <c r="P165" i="54"/>
  <c r="O165" i="54"/>
  <c r="N165" i="54"/>
  <c r="M165" i="54"/>
  <c r="L165" i="54"/>
  <c r="K165" i="54"/>
  <c r="J165" i="54"/>
  <c r="I165" i="54"/>
  <c r="H165" i="54"/>
  <c r="G165" i="54"/>
  <c r="F165" i="54"/>
  <c r="E165" i="54"/>
  <c r="D165" i="54"/>
  <c r="C165" i="54"/>
  <c r="AF164" i="54"/>
  <c r="AE164" i="54"/>
  <c r="AD164" i="54"/>
  <c r="AC164" i="54"/>
  <c r="AB164" i="54"/>
  <c r="AA164" i="54"/>
  <c r="Z164" i="54"/>
  <c r="Y164" i="54"/>
  <c r="X164" i="54"/>
  <c r="W164" i="54"/>
  <c r="V164" i="54"/>
  <c r="U164" i="54"/>
  <c r="T164" i="54"/>
  <c r="S164" i="54"/>
  <c r="R164" i="54"/>
  <c r="Q164" i="54"/>
  <c r="P164" i="54"/>
  <c r="O164" i="54"/>
  <c r="N164" i="54"/>
  <c r="M164" i="54"/>
  <c r="L164" i="54"/>
  <c r="K164" i="54"/>
  <c r="J164" i="54"/>
  <c r="I164" i="54"/>
  <c r="H164" i="54"/>
  <c r="G164" i="54"/>
  <c r="F164" i="54"/>
  <c r="E164" i="54"/>
  <c r="D164" i="54"/>
  <c r="C164" i="54"/>
  <c r="AF162" i="54"/>
  <c r="AE162" i="54"/>
  <c r="AD162" i="54"/>
  <c r="AC162" i="54"/>
  <c r="AB162" i="54"/>
  <c r="AA162" i="54"/>
  <c r="Z162" i="54"/>
  <c r="Y162" i="54"/>
  <c r="X162" i="54"/>
  <c r="W162" i="54"/>
  <c r="V162" i="54"/>
  <c r="U162" i="54"/>
  <c r="T162" i="54"/>
  <c r="S162" i="54"/>
  <c r="R162" i="54"/>
  <c r="Q162" i="54"/>
  <c r="P162" i="54"/>
  <c r="O162" i="54"/>
  <c r="N162" i="54"/>
  <c r="M162" i="54"/>
  <c r="L162" i="54"/>
  <c r="K162" i="54"/>
  <c r="J162" i="54"/>
  <c r="I162" i="54"/>
  <c r="H162" i="54"/>
  <c r="G162" i="54"/>
  <c r="F162" i="54"/>
  <c r="E162" i="54"/>
  <c r="D162" i="54"/>
  <c r="C162" i="54"/>
  <c r="C161" i="54"/>
  <c r="AF161" i="54"/>
  <c r="AE161" i="54"/>
  <c r="AD161" i="54"/>
  <c r="AC161" i="54"/>
  <c r="AB161" i="54"/>
  <c r="AA161" i="54"/>
  <c r="Z161" i="54"/>
  <c r="Y161" i="54"/>
  <c r="X161" i="54"/>
  <c r="W161" i="54"/>
  <c r="V161" i="54"/>
  <c r="U161" i="54"/>
  <c r="T161" i="54"/>
  <c r="S161" i="54"/>
  <c r="R161" i="54"/>
  <c r="Q161" i="54"/>
  <c r="P161" i="54"/>
  <c r="O161" i="54"/>
  <c r="N161" i="54"/>
  <c r="M161" i="54"/>
  <c r="L161" i="54"/>
  <c r="K161" i="54"/>
  <c r="J161" i="54"/>
  <c r="I161" i="54"/>
  <c r="H161" i="54"/>
  <c r="G161" i="54"/>
  <c r="F161" i="54"/>
  <c r="E161" i="54"/>
  <c r="D161" i="54"/>
  <c r="AF163" i="54"/>
  <c r="AE163" i="54"/>
  <c r="AD163" i="54"/>
  <c r="AC163" i="54"/>
  <c r="AB163" i="54"/>
  <c r="AA163" i="54"/>
  <c r="Z163" i="54"/>
  <c r="Y163" i="54"/>
  <c r="X163" i="54"/>
  <c r="W163" i="54"/>
  <c r="V163" i="54"/>
  <c r="U163" i="54"/>
  <c r="T163" i="54"/>
  <c r="S163" i="54"/>
  <c r="R163" i="54"/>
  <c r="Q163" i="54"/>
  <c r="P163" i="54"/>
  <c r="O163" i="54"/>
  <c r="N163" i="54"/>
  <c r="M163" i="54"/>
  <c r="L163" i="54"/>
  <c r="K163" i="54"/>
  <c r="J163" i="54"/>
  <c r="I163" i="54"/>
  <c r="H163" i="54"/>
  <c r="G163" i="54"/>
  <c r="F163" i="54"/>
  <c r="E163" i="54"/>
  <c r="D163" i="54"/>
  <c r="C163" i="54"/>
  <c r="B161" i="46"/>
  <c r="C161" i="46"/>
  <c r="B162" i="46"/>
  <c r="C162" i="46"/>
  <c r="B163" i="46"/>
  <c r="C163" i="46"/>
  <c r="B164" i="46"/>
  <c r="C164" i="46"/>
  <c r="B165" i="46"/>
  <c r="C165" i="46"/>
  <c r="E159" i="44"/>
  <c r="F159" i="44"/>
  <c r="G159" i="44"/>
  <c r="H159" i="44"/>
  <c r="I159" i="44"/>
  <c r="J159" i="44"/>
  <c r="K159" i="44"/>
  <c r="L159" i="44"/>
  <c r="M159" i="44"/>
  <c r="N159" i="44"/>
  <c r="O159" i="44"/>
  <c r="P159" i="44"/>
  <c r="Q159" i="44"/>
  <c r="R159" i="44"/>
  <c r="S159" i="44"/>
  <c r="T159" i="44"/>
  <c r="U159" i="44"/>
  <c r="V159" i="44"/>
  <c r="W159" i="44"/>
  <c r="X159" i="44"/>
  <c r="Y159" i="44"/>
  <c r="Z159" i="44"/>
  <c r="AA159" i="44"/>
  <c r="AB159" i="44"/>
  <c r="AC159" i="44"/>
  <c r="AD159" i="44"/>
  <c r="AE159" i="44"/>
  <c r="AF159" i="44"/>
  <c r="E160" i="44"/>
  <c r="F160" i="44"/>
  <c r="G160" i="44"/>
  <c r="H160" i="44"/>
  <c r="I160" i="44"/>
  <c r="J160" i="44"/>
  <c r="K160" i="44"/>
  <c r="L160" i="44"/>
  <c r="M160" i="44"/>
  <c r="N160" i="44"/>
  <c r="O160" i="44"/>
  <c r="P160" i="44"/>
  <c r="Q160" i="44"/>
  <c r="R160" i="44"/>
  <c r="S160" i="44"/>
  <c r="T160" i="44"/>
  <c r="U160" i="44"/>
  <c r="V160" i="44"/>
  <c r="W160" i="44"/>
  <c r="X160" i="44"/>
  <c r="Y160" i="44"/>
  <c r="Z160" i="44"/>
  <c r="AA160" i="44"/>
  <c r="AB160" i="44"/>
  <c r="AC160" i="44"/>
  <c r="AD160" i="44"/>
  <c r="AE160" i="44"/>
  <c r="AF160" i="44"/>
  <c r="E161" i="44"/>
  <c r="F161" i="44"/>
  <c r="G161" i="44"/>
  <c r="H161" i="44"/>
  <c r="I161" i="44"/>
  <c r="J161" i="44"/>
  <c r="K161" i="44"/>
  <c r="L161" i="44"/>
  <c r="M161" i="44"/>
  <c r="N161" i="44"/>
  <c r="O161" i="44"/>
  <c r="P161" i="44"/>
  <c r="Q161" i="44"/>
  <c r="R161" i="44"/>
  <c r="S161" i="44"/>
  <c r="T161" i="44"/>
  <c r="U161" i="44"/>
  <c r="V161" i="44"/>
  <c r="W161" i="44"/>
  <c r="X161" i="44"/>
  <c r="Y161" i="44"/>
  <c r="Z161" i="44"/>
  <c r="AA161" i="44"/>
  <c r="AB161" i="44"/>
  <c r="AC161" i="44"/>
  <c r="AD161" i="44"/>
  <c r="AE161" i="44"/>
  <c r="AF161" i="44"/>
  <c r="E162" i="44"/>
  <c r="F162" i="44"/>
  <c r="G162" i="44"/>
  <c r="H162" i="44"/>
  <c r="I162" i="44"/>
  <c r="J162" i="44"/>
  <c r="K162" i="44"/>
  <c r="L162" i="44"/>
  <c r="M162" i="44"/>
  <c r="N162" i="44"/>
  <c r="O162" i="44"/>
  <c r="P162" i="44"/>
  <c r="Q162" i="44"/>
  <c r="R162" i="44"/>
  <c r="S162" i="44"/>
  <c r="T162" i="44"/>
  <c r="U162" i="44"/>
  <c r="V162" i="44"/>
  <c r="W162" i="44"/>
  <c r="X162" i="44"/>
  <c r="Y162" i="44"/>
  <c r="Z162" i="44"/>
  <c r="AA162" i="44"/>
  <c r="AB162" i="44"/>
  <c r="AC162" i="44"/>
  <c r="AD162" i="44"/>
  <c r="AE162" i="44"/>
  <c r="AF162" i="44"/>
  <c r="E163" i="44"/>
  <c r="F163" i="44"/>
  <c r="G163" i="44"/>
  <c r="H163" i="44"/>
  <c r="I163" i="44"/>
  <c r="J163" i="44"/>
  <c r="K163" i="44"/>
  <c r="L163" i="44"/>
  <c r="M163" i="44"/>
  <c r="N163" i="44"/>
  <c r="O163" i="44"/>
  <c r="P163" i="44"/>
  <c r="Q163" i="44"/>
  <c r="R163" i="44"/>
  <c r="S163" i="44"/>
  <c r="T163" i="44"/>
  <c r="U163" i="44"/>
  <c r="V163" i="44"/>
  <c r="W163" i="44"/>
  <c r="X163" i="44"/>
  <c r="Y163" i="44"/>
  <c r="Z163" i="44"/>
  <c r="AA163" i="44"/>
  <c r="AB163" i="44"/>
  <c r="AC163" i="44"/>
  <c r="AD163" i="44"/>
  <c r="AE163" i="44"/>
  <c r="AF163" i="44"/>
  <c r="D159" i="44"/>
  <c r="D160" i="44"/>
  <c r="D161" i="44"/>
  <c r="D162" i="44"/>
  <c r="D163" i="44"/>
  <c r="C163" i="44"/>
  <c r="C162" i="44"/>
  <c r="C161" i="44"/>
  <c r="C160" i="44"/>
  <c r="C159" i="44"/>
  <c r="B159" i="46"/>
  <c r="C159" i="46"/>
  <c r="B160" i="46"/>
  <c r="C160" i="46"/>
  <c r="E3" i="52"/>
  <c r="F3" i="52" s="1"/>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5" i="46"/>
  <c r="B6" i="46"/>
  <c r="B7" i="46"/>
  <c r="B8" i="46"/>
  <c r="B9" i="46"/>
  <c r="B10" i="46"/>
  <c r="B11" i="46"/>
  <c r="B12" i="46"/>
  <c r="B13" i="46"/>
  <c r="B14" i="46"/>
  <c r="B15" i="46"/>
  <c r="B16" i="46"/>
  <c r="B17" i="46"/>
  <c r="B18"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 r="B62" i="46"/>
  <c r="B63" i="46"/>
  <c r="B64" i="46"/>
  <c r="B65" i="46"/>
  <c r="B66" i="46"/>
  <c r="B67" i="46"/>
  <c r="B68" i="46"/>
  <c r="B69" i="46"/>
  <c r="B70" i="46"/>
  <c r="B71" i="46"/>
  <c r="B72" i="46"/>
  <c r="B73" i="46"/>
  <c r="B74" i="46"/>
  <c r="B75" i="46"/>
  <c r="B76" i="46"/>
  <c r="B77" i="46"/>
  <c r="B78" i="46"/>
  <c r="B79" i="46"/>
  <c r="B80" i="46"/>
  <c r="B81" i="46"/>
  <c r="B82" i="46"/>
  <c r="B83" i="46"/>
  <c r="B84" i="46"/>
  <c r="B85" i="46"/>
  <c r="B86" i="46"/>
  <c r="B87" i="46"/>
  <c r="B88" i="46"/>
  <c r="B89" i="46"/>
  <c r="B90" i="46"/>
  <c r="B91" i="46"/>
  <c r="B92" i="46"/>
  <c r="B93" i="46"/>
  <c r="B94" i="46"/>
  <c r="B95" i="46"/>
  <c r="B96" i="46"/>
  <c r="B97" i="46"/>
  <c r="B98" i="46"/>
  <c r="B99" i="46"/>
  <c r="B100" i="46"/>
  <c r="B101" i="46"/>
  <c r="B102" i="46"/>
  <c r="B103" i="46"/>
  <c r="B104" i="46"/>
  <c r="B105" i="46"/>
  <c r="B106" i="46"/>
  <c r="B107" i="46"/>
  <c r="B108" i="46"/>
  <c r="B109" i="46"/>
  <c r="B110" i="46"/>
  <c r="B111" i="46"/>
  <c r="B112" i="46"/>
  <c r="B113" i="46"/>
  <c r="B114" i="46"/>
  <c r="B115" i="46"/>
  <c r="B116" i="46"/>
  <c r="B117" i="46"/>
  <c r="B118" i="46"/>
  <c r="B119" i="46"/>
  <c r="B120" i="46"/>
  <c r="B121" i="46"/>
  <c r="B122" i="46"/>
  <c r="B123" i="46"/>
  <c r="B124" i="46"/>
  <c r="B125" i="46"/>
  <c r="B126" i="46"/>
  <c r="B127" i="46"/>
  <c r="B128" i="46"/>
  <c r="B129" i="46"/>
  <c r="B130" i="46"/>
  <c r="B131" i="46"/>
  <c r="B132" i="46"/>
  <c r="B133" i="46"/>
  <c r="B134" i="46"/>
  <c r="B135" i="46"/>
  <c r="B136" i="46"/>
  <c r="B137" i="46"/>
  <c r="B138" i="46"/>
  <c r="B139" i="46"/>
  <c r="B140" i="46"/>
  <c r="B141" i="46"/>
  <c r="B142" i="46"/>
  <c r="B143" i="46"/>
  <c r="B144" i="46"/>
  <c r="B145" i="46"/>
  <c r="B146" i="46"/>
  <c r="B147" i="46"/>
  <c r="B148" i="46"/>
  <c r="B149" i="46"/>
  <c r="B150" i="46"/>
  <c r="B151" i="46"/>
  <c r="B152" i="46"/>
  <c r="B153" i="46"/>
  <c r="B154" i="46"/>
  <c r="B155" i="46"/>
  <c r="B156" i="46"/>
  <c r="B157" i="46"/>
  <c r="B158" i="46"/>
  <c r="B5" i="46"/>
  <c r="AF4" i="54"/>
  <c r="AF133" i="54" s="1"/>
  <c r="AE4" i="54"/>
  <c r="AE116" i="54" s="1"/>
  <c r="AD4" i="54"/>
  <c r="AD116" i="54" s="1"/>
  <c r="AC4" i="54"/>
  <c r="AC107" i="54" s="1"/>
  <c r="AB4" i="54"/>
  <c r="AB114" i="54" s="1"/>
  <c r="AA4" i="54"/>
  <c r="AA111" i="54" s="1"/>
  <c r="Z4" i="54"/>
  <c r="Z114" i="54" s="1"/>
  <c r="Y4" i="54"/>
  <c r="Y141" i="54" s="1"/>
  <c r="X4" i="54"/>
  <c r="X137" i="54" s="1"/>
  <c r="W4" i="54"/>
  <c r="W58" i="54" s="1"/>
  <c r="V4" i="54"/>
  <c r="V157" i="54" s="1"/>
  <c r="U4" i="54"/>
  <c r="U127" i="54" s="1"/>
  <c r="T4" i="54"/>
  <c r="T113" i="54" s="1"/>
  <c r="S4" i="54"/>
  <c r="S105" i="54" s="1"/>
  <c r="R4" i="54"/>
  <c r="R72" i="54" s="1"/>
  <c r="Q4" i="54"/>
  <c r="Q133" i="54" s="1"/>
  <c r="P4" i="54"/>
  <c r="P160" i="54" s="1"/>
  <c r="O4" i="54"/>
  <c r="O66" i="54" s="1"/>
  <c r="N4" i="54"/>
  <c r="N96" i="54" s="1"/>
  <c r="M4" i="54"/>
  <c r="M101" i="54" s="1"/>
  <c r="L4" i="54"/>
  <c r="L117" i="54" s="1"/>
  <c r="K4" i="54"/>
  <c r="K151" i="54" s="1"/>
  <c r="J4" i="54"/>
  <c r="J77" i="54" s="1"/>
  <c r="I4" i="54"/>
  <c r="I149" i="54" s="1"/>
  <c r="H4" i="54"/>
  <c r="H77" i="54" s="1"/>
  <c r="G4" i="54"/>
  <c r="G106" i="54" s="1"/>
  <c r="F4" i="54"/>
  <c r="F110" i="54" s="1"/>
  <c r="E4" i="54"/>
  <c r="E116" i="54" s="1"/>
  <c r="D4" i="54"/>
  <c r="D84" i="54" s="1"/>
  <c r="C4" i="54"/>
  <c r="C94" i="54" s="1"/>
  <c r="A1" i="54"/>
  <c r="A1" i="46"/>
  <c r="D3" i="52"/>
  <c r="C3" i="52"/>
  <c r="U165" i="46" l="1"/>
  <c r="E163" i="46"/>
  <c r="T165" i="46"/>
  <c r="AG164" i="46"/>
  <c r="Q164" i="46"/>
  <c r="AD163" i="46"/>
  <c r="N163" i="46"/>
  <c r="AA162" i="46"/>
  <c r="K162" i="46"/>
  <c r="P161" i="46"/>
  <c r="E164" i="46"/>
  <c r="AA165" i="46"/>
  <c r="S165" i="46"/>
  <c r="K165" i="46"/>
  <c r="AF164" i="46"/>
  <c r="X164" i="46"/>
  <c r="P164" i="46"/>
  <c r="H164" i="46"/>
  <c r="AC163" i="46"/>
  <c r="U163" i="46"/>
  <c r="M163" i="46"/>
  <c r="AH162" i="46"/>
  <c r="Z162" i="46"/>
  <c r="R162" i="46"/>
  <c r="J162" i="46"/>
  <c r="AE161" i="46"/>
  <c r="W161" i="46"/>
  <c r="O161" i="46"/>
  <c r="G161" i="46"/>
  <c r="R164" i="46"/>
  <c r="Z165" i="46"/>
  <c r="AE164" i="46"/>
  <c r="AB163" i="46"/>
  <c r="AG162" i="46"/>
  <c r="I162" i="46"/>
  <c r="AD161" i="46"/>
  <c r="F161" i="46"/>
  <c r="Z164" i="46"/>
  <c r="AH165" i="46"/>
  <c r="J165" i="46"/>
  <c r="O164" i="46"/>
  <c r="T163" i="46"/>
  <c r="Y162" i="46"/>
  <c r="N161" i="46"/>
  <c r="AG165" i="46"/>
  <c r="Y165" i="46"/>
  <c r="Q165" i="46"/>
  <c r="I165" i="46"/>
  <c r="AD164" i="46"/>
  <c r="V164" i="46"/>
  <c r="N164" i="46"/>
  <c r="F164" i="46"/>
  <c r="AA163" i="46"/>
  <c r="S163" i="46"/>
  <c r="K163" i="46"/>
  <c r="AF162" i="46"/>
  <c r="X162" i="46"/>
  <c r="P162" i="46"/>
  <c r="H162" i="46"/>
  <c r="AC161" i="46"/>
  <c r="U161" i="46"/>
  <c r="M161" i="46"/>
  <c r="R160" i="46"/>
  <c r="E162" i="46"/>
  <c r="R165" i="46"/>
  <c r="W164" i="46"/>
  <c r="G164" i="46"/>
  <c r="L163" i="46"/>
  <c r="Q162" i="46"/>
  <c r="V161" i="46"/>
  <c r="E165" i="46"/>
  <c r="AF165" i="46"/>
  <c r="X165" i="46"/>
  <c r="P165" i="46"/>
  <c r="H165" i="46"/>
  <c r="AC164" i="46"/>
  <c r="U164" i="46"/>
  <c r="M164" i="46"/>
  <c r="AH163" i="46"/>
  <c r="Z163" i="46"/>
  <c r="R163" i="46"/>
  <c r="J163" i="46"/>
  <c r="AE162" i="46"/>
  <c r="W162" i="46"/>
  <c r="O162" i="46"/>
  <c r="G162" i="46"/>
  <c r="AB161" i="46"/>
  <c r="T161" i="46"/>
  <c r="L161" i="46"/>
  <c r="AE165" i="46"/>
  <c r="O165" i="46"/>
  <c r="AB164" i="46"/>
  <c r="L164" i="46"/>
  <c r="Y163" i="46"/>
  <c r="AD162" i="46"/>
  <c r="N162" i="46"/>
  <c r="AA161" i="46"/>
  <c r="S161" i="46"/>
  <c r="K161" i="46"/>
  <c r="AC165" i="46"/>
  <c r="W165" i="46"/>
  <c r="G165" i="46"/>
  <c r="T164" i="46"/>
  <c r="AG163" i="46"/>
  <c r="Q163" i="46"/>
  <c r="I163" i="46"/>
  <c r="V162" i="46"/>
  <c r="F162" i="46"/>
  <c r="AD165" i="46"/>
  <c r="V165" i="46"/>
  <c r="N165" i="46"/>
  <c r="F165" i="46"/>
  <c r="AA164" i="46"/>
  <c r="S164" i="46"/>
  <c r="K164" i="46"/>
  <c r="AF163" i="46"/>
  <c r="X163" i="46"/>
  <c r="P163" i="46"/>
  <c r="H163" i="46"/>
  <c r="AC162" i="46"/>
  <c r="U162" i="46"/>
  <c r="M162" i="46"/>
  <c r="AH161" i="46"/>
  <c r="Z161" i="46"/>
  <c r="R161" i="46"/>
  <c r="J161" i="46"/>
  <c r="E161" i="46"/>
  <c r="M165" i="46"/>
  <c r="J164" i="46"/>
  <c r="AE163" i="46"/>
  <c r="W163" i="46"/>
  <c r="O163" i="46"/>
  <c r="G163" i="46"/>
  <c r="AB162" i="46"/>
  <c r="T162" i="46"/>
  <c r="L162" i="46"/>
  <c r="AG161" i="46"/>
  <c r="Y161" i="46"/>
  <c r="Q161" i="46"/>
  <c r="I161" i="46"/>
  <c r="AH164" i="46"/>
  <c r="AB165" i="46"/>
  <c r="L165" i="46"/>
  <c r="Y164" i="46"/>
  <c r="I164" i="46"/>
  <c r="V163" i="46"/>
  <c r="F163" i="46"/>
  <c r="S162" i="46"/>
  <c r="AF161" i="46"/>
  <c r="X161" i="46"/>
  <c r="H161" i="46"/>
  <c r="G29" i="52"/>
  <c r="G21" i="52"/>
  <c r="G13" i="52"/>
  <c r="G28" i="52"/>
  <c r="G20" i="52"/>
  <c r="G12" i="52"/>
  <c r="G6" i="52"/>
  <c r="G27" i="52"/>
  <c r="G19" i="52"/>
  <c r="G11" i="52"/>
  <c r="G34" i="52"/>
  <c r="G26" i="52"/>
  <c r="G18" i="52"/>
  <c r="G10" i="52"/>
  <c r="G33" i="52"/>
  <c r="G25" i="52"/>
  <c r="G17" i="52"/>
  <c r="G9" i="52"/>
  <c r="G32" i="52"/>
  <c r="G24" i="52"/>
  <c r="G16" i="52"/>
  <c r="G8" i="52"/>
  <c r="G31" i="52"/>
  <c r="G23" i="52"/>
  <c r="G15" i="52"/>
  <c r="G7" i="52"/>
  <c r="G30" i="52"/>
  <c r="G22" i="52"/>
  <c r="G14" i="52"/>
  <c r="AF159" i="54"/>
  <c r="AH159" i="46" s="1"/>
  <c r="Z159" i="54"/>
  <c r="AB159" i="46" s="1"/>
  <c r="C129" i="54"/>
  <c r="Z160" i="54"/>
  <c r="AB160" i="46" s="1"/>
  <c r="X159" i="54"/>
  <c r="Z159" i="46" s="1"/>
  <c r="AB160" i="54"/>
  <c r="AD160" i="46" s="1"/>
  <c r="T160" i="54"/>
  <c r="V160" i="46" s="1"/>
  <c r="R159" i="54"/>
  <c r="T159" i="46" s="1"/>
  <c r="D160" i="54"/>
  <c r="F160" i="46" s="1"/>
  <c r="R160" i="54"/>
  <c r="T160" i="46" s="1"/>
  <c r="P159" i="54"/>
  <c r="R159" i="46" s="1"/>
  <c r="L160" i="54"/>
  <c r="N160" i="46" s="1"/>
  <c r="J159" i="54"/>
  <c r="L159" i="46" s="1"/>
  <c r="J160" i="54"/>
  <c r="L160" i="46" s="1"/>
  <c r="H159" i="54"/>
  <c r="J159" i="46" s="1"/>
  <c r="AA160" i="54"/>
  <c r="AC160" i="46" s="1"/>
  <c r="S160" i="54"/>
  <c r="U160" i="46" s="1"/>
  <c r="K160" i="54"/>
  <c r="M160" i="46" s="1"/>
  <c r="C160" i="54"/>
  <c r="E160" i="46" s="1"/>
  <c r="Y159" i="54"/>
  <c r="AA159" i="46" s="1"/>
  <c r="Q159" i="54"/>
  <c r="S159" i="46" s="1"/>
  <c r="I159" i="54"/>
  <c r="K159" i="46" s="1"/>
  <c r="AC99" i="54"/>
  <c r="AE99" i="46" s="1"/>
  <c r="Y160" i="54"/>
  <c r="AA160" i="46" s="1"/>
  <c r="Q160" i="54"/>
  <c r="S160" i="46" s="1"/>
  <c r="I160" i="54"/>
  <c r="K160" i="46" s="1"/>
  <c r="AE159" i="54"/>
  <c r="AG159" i="46" s="1"/>
  <c r="W159" i="54"/>
  <c r="Y159" i="46" s="1"/>
  <c r="O159" i="54"/>
  <c r="Q159" i="46" s="1"/>
  <c r="G159" i="54"/>
  <c r="I159" i="46" s="1"/>
  <c r="AF160" i="54"/>
  <c r="AH160" i="46" s="1"/>
  <c r="X160" i="54"/>
  <c r="Z160" i="46" s="1"/>
  <c r="H160" i="54"/>
  <c r="J160" i="46" s="1"/>
  <c r="AD159" i="54"/>
  <c r="AF159" i="46" s="1"/>
  <c r="V159" i="54"/>
  <c r="X159" i="46" s="1"/>
  <c r="N159" i="54"/>
  <c r="P159" i="46" s="1"/>
  <c r="F159" i="54"/>
  <c r="H159" i="46" s="1"/>
  <c r="AE160" i="54"/>
  <c r="AG160" i="46" s="1"/>
  <c r="W160" i="54"/>
  <c r="Y160" i="46" s="1"/>
  <c r="O160" i="54"/>
  <c r="Q160" i="46" s="1"/>
  <c r="G160" i="54"/>
  <c r="I160" i="46" s="1"/>
  <c r="AC159" i="54"/>
  <c r="AE159" i="46" s="1"/>
  <c r="U159" i="54"/>
  <c r="W159" i="46" s="1"/>
  <c r="M159" i="54"/>
  <c r="O159" i="46" s="1"/>
  <c r="E159" i="54"/>
  <c r="G159" i="46" s="1"/>
  <c r="AD160" i="54"/>
  <c r="AF160" i="46" s="1"/>
  <c r="V160" i="54"/>
  <c r="X160" i="46" s="1"/>
  <c r="N160" i="54"/>
  <c r="P160" i="46" s="1"/>
  <c r="F160" i="54"/>
  <c r="H160" i="46" s="1"/>
  <c r="AB159" i="54"/>
  <c r="AD159" i="46" s="1"/>
  <c r="T159" i="54"/>
  <c r="V159" i="46" s="1"/>
  <c r="L159" i="54"/>
  <c r="N159" i="46" s="1"/>
  <c r="D159" i="54"/>
  <c r="F159" i="46" s="1"/>
  <c r="AC160" i="54"/>
  <c r="AE160" i="46" s="1"/>
  <c r="U160" i="54"/>
  <c r="W160" i="46" s="1"/>
  <c r="M160" i="54"/>
  <c r="O160" i="46" s="1"/>
  <c r="E160" i="54"/>
  <c r="G160" i="46" s="1"/>
  <c r="AA159" i="54"/>
  <c r="AC159" i="46" s="1"/>
  <c r="S159" i="54"/>
  <c r="U159" i="46" s="1"/>
  <c r="K159" i="54"/>
  <c r="M159" i="46" s="1"/>
  <c r="C159" i="54"/>
  <c r="E159" i="46" s="1"/>
  <c r="O101" i="46"/>
  <c r="Y58" i="46"/>
  <c r="L77" i="46"/>
  <c r="T72" i="46"/>
  <c r="Q66" i="46"/>
  <c r="P96" i="46"/>
  <c r="E94" i="46"/>
  <c r="F84" i="46"/>
  <c r="AC111" i="46"/>
  <c r="G116" i="46"/>
  <c r="AB114" i="46"/>
  <c r="AF116" i="46"/>
  <c r="AE107" i="46"/>
  <c r="AG116" i="46"/>
  <c r="AD114" i="46"/>
  <c r="J77" i="46"/>
  <c r="U105" i="46"/>
  <c r="H110" i="46"/>
  <c r="V113" i="46"/>
  <c r="M151" i="46"/>
  <c r="AH133" i="46"/>
  <c r="Z137" i="46"/>
  <c r="N117" i="46"/>
  <c r="W127" i="46"/>
  <c r="S133" i="46"/>
  <c r="AA141" i="46"/>
  <c r="K149" i="46"/>
  <c r="I106" i="46"/>
  <c r="X157" i="46"/>
  <c r="F19" i="52"/>
  <c r="F7" i="52"/>
  <c r="E6" i="47" s="1"/>
  <c r="F6" i="52"/>
  <c r="Z5" i="54"/>
  <c r="AB5" i="46" s="1"/>
  <c r="V148" i="54"/>
  <c r="X148" i="46" s="1"/>
  <c r="AD144" i="54"/>
  <c r="AF144" i="46" s="1"/>
  <c r="J158" i="54"/>
  <c r="L158" i="46" s="1"/>
  <c r="R123" i="54"/>
  <c r="T123" i="46" s="1"/>
  <c r="Z123" i="54"/>
  <c r="AB123" i="46" s="1"/>
  <c r="Z103" i="54"/>
  <c r="AB103" i="46" s="1"/>
  <c r="U48" i="54"/>
  <c r="W48" i="46" s="1"/>
  <c r="AC144" i="54"/>
  <c r="AE144" i="46" s="1"/>
  <c r="Y153" i="54"/>
  <c r="AA153" i="46" s="1"/>
  <c r="U143" i="54"/>
  <c r="W143" i="46" s="1"/>
  <c r="U150" i="54"/>
  <c r="W150" i="46" s="1"/>
  <c r="AD132" i="54"/>
  <c r="AF132" i="46" s="1"/>
  <c r="E150" i="54"/>
  <c r="G150" i="46" s="1"/>
  <c r="AB154" i="54"/>
  <c r="AD154" i="46" s="1"/>
  <c r="AC155" i="54"/>
  <c r="AE155" i="46" s="1"/>
  <c r="U148" i="54"/>
  <c r="W148" i="46" s="1"/>
  <c r="Y122" i="54"/>
  <c r="AA122" i="46" s="1"/>
  <c r="M155" i="54"/>
  <c r="O155" i="46" s="1"/>
  <c r="D147" i="54"/>
  <c r="F147" i="46" s="1"/>
  <c r="G158" i="54"/>
  <c r="I158" i="46" s="1"/>
  <c r="W70" i="54"/>
  <c r="Y70" i="46" s="1"/>
  <c r="W154" i="54"/>
  <c r="Y154" i="46" s="1"/>
  <c r="W153" i="54"/>
  <c r="Y153" i="46" s="1"/>
  <c r="W151" i="54"/>
  <c r="Y151" i="46" s="1"/>
  <c r="W149" i="54"/>
  <c r="Y149" i="46" s="1"/>
  <c r="O148" i="54"/>
  <c r="Q148" i="46" s="1"/>
  <c r="R146" i="54"/>
  <c r="T146" i="46" s="1"/>
  <c r="W144" i="54"/>
  <c r="Y144" i="46" s="1"/>
  <c r="AD142" i="54"/>
  <c r="AF142" i="46" s="1"/>
  <c r="N131" i="54"/>
  <c r="P131" i="46" s="1"/>
  <c r="AD120" i="54"/>
  <c r="AF120" i="46" s="1"/>
  <c r="AB98" i="54"/>
  <c r="AD98" i="46" s="1"/>
  <c r="AE146" i="54"/>
  <c r="AG146" i="46" s="1"/>
  <c r="AE142" i="54"/>
  <c r="AG142" i="46" s="1"/>
  <c r="G132" i="54"/>
  <c r="I132" i="46" s="1"/>
  <c r="W103" i="54"/>
  <c r="Y103" i="46" s="1"/>
  <c r="AD155" i="54"/>
  <c r="AF155" i="46" s="1"/>
  <c r="L154" i="54"/>
  <c r="N154" i="46" s="1"/>
  <c r="Q153" i="54"/>
  <c r="S153" i="46" s="1"/>
  <c r="U151" i="54"/>
  <c r="W151" i="46" s="1"/>
  <c r="U149" i="54"/>
  <c r="W149" i="46" s="1"/>
  <c r="F148" i="54"/>
  <c r="H148" i="46" s="1"/>
  <c r="O146" i="54"/>
  <c r="Q146" i="46" s="1"/>
  <c r="N144" i="54"/>
  <c r="P144" i="46" s="1"/>
  <c r="AD140" i="54"/>
  <c r="AF140" i="46" s="1"/>
  <c r="J129" i="54"/>
  <c r="L129" i="46" s="1"/>
  <c r="AB119" i="54"/>
  <c r="AD119" i="46" s="1"/>
  <c r="AE93" i="54"/>
  <c r="AG93" i="46" s="1"/>
  <c r="G150" i="54"/>
  <c r="I150" i="46" s="1"/>
  <c r="G154" i="54"/>
  <c r="I154" i="46" s="1"/>
  <c r="I153" i="54"/>
  <c r="K153" i="46" s="1"/>
  <c r="G151" i="54"/>
  <c r="I151" i="46" s="1"/>
  <c r="Q149" i="54"/>
  <c r="S149" i="46" s="1"/>
  <c r="E148" i="54"/>
  <c r="G148" i="46" s="1"/>
  <c r="AE145" i="54"/>
  <c r="AG145" i="46" s="1"/>
  <c r="M144" i="54"/>
  <c r="O144" i="46" s="1"/>
  <c r="O140" i="54"/>
  <c r="Q140" i="46" s="1"/>
  <c r="W128" i="54"/>
  <c r="Y128" i="46" s="1"/>
  <c r="Y118" i="54"/>
  <c r="AA118" i="46" s="1"/>
  <c r="F92" i="54"/>
  <c r="H92" i="46" s="1"/>
  <c r="G155" i="54"/>
  <c r="I155" i="46" s="1"/>
  <c r="G152" i="54"/>
  <c r="I152" i="46" s="1"/>
  <c r="W155" i="54"/>
  <c r="Y155" i="46" s="1"/>
  <c r="Z158" i="54"/>
  <c r="AB158" i="46" s="1"/>
  <c r="G153" i="54"/>
  <c r="I153" i="46" s="1"/>
  <c r="E151" i="54"/>
  <c r="G151" i="46" s="1"/>
  <c r="G149" i="54"/>
  <c r="I149" i="46" s="1"/>
  <c r="AE147" i="54"/>
  <c r="AG147" i="46" s="1"/>
  <c r="Y145" i="54"/>
  <c r="AA145" i="46" s="1"/>
  <c r="G144" i="54"/>
  <c r="I144" i="46" s="1"/>
  <c r="AD139" i="54"/>
  <c r="AF139" i="46" s="1"/>
  <c r="V128" i="54"/>
  <c r="X128" i="46" s="1"/>
  <c r="V118" i="54"/>
  <c r="X118" i="46" s="1"/>
  <c r="F85" i="54"/>
  <c r="H85" i="46" s="1"/>
  <c r="F152" i="54"/>
  <c r="H152" i="46" s="1"/>
  <c r="N155" i="54"/>
  <c r="P155" i="46" s="1"/>
  <c r="W158" i="54"/>
  <c r="Y158" i="46" s="1"/>
  <c r="W152" i="54"/>
  <c r="Y152" i="46" s="1"/>
  <c r="W150" i="54"/>
  <c r="Y150" i="46" s="1"/>
  <c r="E149" i="54"/>
  <c r="G149" i="46" s="1"/>
  <c r="T147" i="54"/>
  <c r="V147" i="46" s="1"/>
  <c r="Q145" i="54"/>
  <c r="S145" i="46" s="1"/>
  <c r="F144" i="54"/>
  <c r="H144" i="46" s="1"/>
  <c r="T138" i="54"/>
  <c r="V138" i="46" s="1"/>
  <c r="R126" i="54"/>
  <c r="T126" i="46" s="1"/>
  <c r="AD110" i="54"/>
  <c r="AF110" i="46" s="1"/>
  <c r="E85" i="54"/>
  <c r="G85" i="46" s="1"/>
  <c r="V152" i="54"/>
  <c r="X152" i="46" s="1"/>
  <c r="AE148" i="54"/>
  <c r="AG148" i="46" s="1"/>
  <c r="O147" i="54"/>
  <c r="Q147" i="46" s="1"/>
  <c r="O145" i="54"/>
  <c r="Q145" i="46" s="1"/>
  <c r="W143" i="54"/>
  <c r="Y143" i="46" s="1"/>
  <c r="E135" i="54"/>
  <c r="G135" i="46" s="1"/>
  <c r="R105" i="54"/>
  <c r="T105" i="46" s="1"/>
  <c r="Y70" i="54"/>
  <c r="AA70" i="46" s="1"/>
  <c r="T5" i="54"/>
  <c r="V5" i="46" s="1"/>
  <c r="AA155" i="54"/>
  <c r="AC155" i="46" s="1"/>
  <c r="K155" i="54"/>
  <c r="M155" i="46" s="1"/>
  <c r="AA154" i="54"/>
  <c r="AC154" i="46" s="1"/>
  <c r="K154" i="54"/>
  <c r="M154" i="46" s="1"/>
  <c r="AA144" i="54"/>
  <c r="AC144" i="46" s="1"/>
  <c r="T143" i="54"/>
  <c r="V143" i="46" s="1"/>
  <c r="T142" i="54"/>
  <c r="V142" i="46" s="1"/>
  <c r="Z137" i="54"/>
  <c r="AB137" i="46" s="1"/>
  <c r="Z125" i="54"/>
  <c r="AB125" i="46" s="1"/>
  <c r="U97" i="54"/>
  <c r="W97" i="46" s="1"/>
  <c r="E92" i="54"/>
  <c r="G92" i="46" s="1"/>
  <c r="C64" i="54"/>
  <c r="E64" i="46" s="1"/>
  <c r="L5" i="54"/>
  <c r="N5" i="46" s="1"/>
  <c r="V155" i="54"/>
  <c r="X155" i="46" s="1"/>
  <c r="F155" i="54"/>
  <c r="H155" i="46" s="1"/>
  <c r="U154" i="54"/>
  <c r="W154" i="46" s="1"/>
  <c r="E154" i="54"/>
  <c r="G154" i="46" s="1"/>
  <c r="U158" i="54"/>
  <c r="W158" i="46" s="1"/>
  <c r="E158" i="54"/>
  <c r="G158" i="46" s="1"/>
  <c r="S153" i="54"/>
  <c r="U153" i="46" s="1"/>
  <c r="C153" i="54"/>
  <c r="E153" i="46" s="1"/>
  <c r="S152" i="54"/>
  <c r="U152" i="46" s="1"/>
  <c r="C152" i="54"/>
  <c r="E152" i="46" s="1"/>
  <c r="S151" i="54"/>
  <c r="U151" i="46" s="1"/>
  <c r="C151" i="54"/>
  <c r="E151" i="46" s="1"/>
  <c r="R150" i="54"/>
  <c r="T150" i="46" s="1"/>
  <c r="AE149" i="54"/>
  <c r="AG149" i="46" s="1"/>
  <c r="O149" i="54"/>
  <c r="Q149" i="46" s="1"/>
  <c r="AD148" i="54"/>
  <c r="AF148" i="46" s="1"/>
  <c r="N148" i="54"/>
  <c r="P148" i="46" s="1"/>
  <c r="AC147" i="54"/>
  <c r="AE147" i="46" s="1"/>
  <c r="M147" i="54"/>
  <c r="O147" i="46" s="1"/>
  <c r="AC146" i="54"/>
  <c r="AE146" i="46" s="1"/>
  <c r="M146" i="54"/>
  <c r="O146" i="46" s="1"/>
  <c r="AA145" i="54"/>
  <c r="AC145" i="46" s="1"/>
  <c r="I145" i="54"/>
  <c r="K145" i="46" s="1"/>
  <c r="V144" i="54"/>
  <c r="X144" i="46" s="1"/>
  <c r="E144" i="54"/>
  <c r="G144" i="46" s="1"/>
  <c r="S143" i="54"/>
  <c r="U143" i="46" s="1"/>
  <c r="S142" i="54"/>
  <c r="U142" i="46" s="1"/>
  <c r="AC139" i="54"/>
  <c r="AE139" i="46" s="1"/>
  <c r="I137" i="54"/>
  <c r="K137" i="46" s="1"/>
  <c r="L134" i="54"/>
  <c r="N134" i="46" s="1"/>
  <c r="M131" i="54"/>
  <c r="O131" i="46" s="1"/>
  <c r="AD127" i="54"/>
  <c r="AF127" i="46" s="1"/>
  <c r="AE157" i="54"/>
  <c r="AG157" i="46" s="1"/>
  <c r="W121" i="54"/>
  <c r="Y121" i="46" s="1"/>
  <c r="Y117" i="54"/>
  <c r="AA117" i="46" s="1"/>
  <c r="G113" i="54"/>
  <c r="I113" i="46" s="1"/>
  <c r="W109" i="54"/>
  <c r="Y109" i="46" s="1"/>
  <c r="Q102" i="54"/>
  <c r="S102" i="46" s="1"/>
  <c r="E97" i="54"/>
  <c r="G97" i="46" s="1"/>
  <c r="O91" i="54"/>
  <c r="Q91" i="46" s="1"/>
  <c r="AB82" i="54"/>
  <c r="AD82" i="46" s="1"/>
  <c r="AE63" i="54"/>
  <c r="AG63" i="46" s="1"/>
  <c r="S146" i="54"/>
  <c r="U146" i="46" s="1"/>
  <c r="S126" i="54"/>
  <c r="U126" i="46" s="1"/>
  <c r="S149" i="54"/>
  <c r="U149" i="46" s="1"/>
  <c r="C149" i="54"/>
  <c r="E149" i="46" s="1"/>
  <c r="S148" i="54"/>
  <c r="U148" i="46" s="1"/>
  <c r="C148" i="54"/>
  <c r="E148" i="46" s="1"/>
  <c r="C147" i="54"/>
  <c r="E147" i="46" s="1"/>
  <c r="R5" i="54"/>
  <c r="T5" i="46" s="1"/>
  <c r="AC145" i="54"/>
  <c r="AE145" i="46" s="1"/>
  <c r="K145" i="54"/>
  <c r="M145" i="46" s="1"/>
  <c r="AE152" i="54"/>
  <c r="AG152" i="46" s="1"/>
  <c r="O152" i="54"/>
  <c r="Q152" i="46" s="1"/>
  <c r="AE151" i="54"/>
  <c r="AG151" i="46" s="1"/>
  <c r="O151" i="54"/>
  <c r="Q151" i="46" s="1"/>
  <c r="O150" i="54"/>
  <c r="Q150" i="46" s="1"/>
  <c r="AC149" i="54"/>
  <c r="AE149" i="46" s="1"/>
  <c r="AC148" i="54"/>
  <c r="AE148" i="46" s="1"/>
  <c r="M148" i="54"/>
  <c r="O148" i="46" s="1"/>
  <c r="AB147" i="54"/>
  <c r="AD147" i="46" s="1"/>
  <c r="L147" i="54"/>
  <c r="N147" i="46" s="1"/>
  <c r="AA146" i="54"/>
  <c r="AC146" i="46" s="1"/>
  <c r="K146" i="54"/>
  <c r="M146" i="46" s="1"/>
  <c r="G145" i="54"/>
  <c r="I145" i="46" s="1"/>
  <c r="U144" i="54"/>
  <c r="W144" i="46" s="1"/>
  <c r="AE143" i="54"/>
  <c r="AG143" i="46" s="1"/>
  <c r="O143" i="54"/>
  <c r="Q143" i="46" s="1"/>
  <c r="D142" i="54"/>
  <c r="F142" i="46" s="1"/>
  <c r="AB139" i="54"/>
  <c r="AD139" i="46" s="1"/>
  <c r="O136" i="54"/>
  <c r="Q136" i="46" s="1"/>
  <c r="K134" i="54"/>
  <c r="M134" i="46" s="1"/>
  <c r="AA130" i="54"/>
  <c r="AC130" i="46" s="1"/>
  <c r="AC127" i="54"/>
  <c r="AE127" i="46" s="1"/>
  <c r="M157" i="54"/>
  <c r="O157" i="46" s="1"/>
  <c r="O117" i="54"/>
  <c r="Q117" i="46" s="1"/>
  <c r="D113" i="54"/>
  <c r="F113" i="46" s="1"/>
  <c r="O108" i="54"/>
  <c r="Q108" i="46" s="1"/>
  <c r="AE101" i="54"/>
  <c r="AG101" i="46" s="1"/>
  <c r="C97" i="54"/>
  <c r="E97" i="46" s="1"/>
  <c r="L91" i="54"/>
  <c r="N91" i="46" s="1"/>
  <c r="V78" i="54"/>
  <c r="X78" i="46" s="1"/>
  <c r="S58" i="54"/>
  <c r="U58" i="46" s="1"/>
  <c r="AA158" i="54"/>
  <c r="AC158" i="46" s="1"/>
  <c r="K158" i="54"/>
  <c r="M158" i="46" s="1"/>
  <c r="D135" i="54"/>
  <c r="F135" i="46" s="1"/>
  <c r="T131" i="54"/>
  <c r="V131" i="46" s="1"/>
  <c r="C44" i="54"/>
  <c r="E44" i="46" s="1"/>
  <c r="AB134" i="54"/>
  <c r="AD134" i="46" s="1"/>
  <c r="C114" i="54"/>
  <c r="E114" i="46" s="1"/>
  <c r="J5" i="54"/>
  <c r="L5" i="46" s="1"/>
  <c r="E155" i="54"/>
  <c r="G155" i="46" s="1"/>
  <c r="S158" i="54"/>
  <c r="U158" i="46" s="1"/>
  <c r="AE150" i="54"/>
  <c r="AG150" i="46" s="1"/>
  <c r="D5" i="54"/>
  <c r="F5" i="46" s="1"/>
  <c r="S155" i="54"/>
  <c r="U155" i="46" s="1"/>
  <c r="C155" i="54"/>
  <c r="E155" i="46" s="1"/>
  <c r="S154" i="54"/>
  <c r="U154" i="46" s="1"/>
  <c r="C154" i="54"/>
  <c r="E154" i="46" s="1"/>
  <c r="R158" i="54"/>
  <c r="T158" i="46" s="1"/>
  <c r="AE153" i="54"/>
  <c r="AG153" i="46" s="1"/>
  <c r="O153" i="54"/>
  <c r="Q153" i="46" s="1"/>
  <c r="AD152" i="54"/>
  <c r="AF152" i="46" s="1"/>
  <c r="N152" i="54"/>
  <c r="P152" i="46" s="1"/>
  <c r="AC151" i="54"/>
  <c r="AE151" i="46" s="1"/>
  <c r="M151" i="54"/>
  <c r="O151" i="46" s="1"/>
  <c r="AC150" i="54"/>
  <c r="AE150" i="46" s="1"/>
  <c r="M150" i="54"/>
  <c r="O150" i="46" s="1"/>
  <c r="AA149" i="54"/>
  <c r="AC149" i="46" s="1"/>
  <c r="K149" i="54"/>
  <c r="M149" i="46" s="1"/>
  <c r="AA148" i="54"/>
  <c r="AC148" i="46" s="1"/>
  <c r="K148" i="54"/>
  <c r="M148" i="46" s="1"/>
  <c r="AA147" i="54"/>
  <c r="AC147" i="46" s="1"/>
  <c r="K147" i="54"/>
  <c r="M147" i="46" s="1"/>
  <c r="Z146" i="54"/>
  <c r="AB146" i="46" s="1"/>
  <c r="J146" i="54"/>
  <c r="L146" i="46" s="1"/>
  <c r="W145" i="54"/>
  <c r="Y145" i="46" s="1"/>
  <c r="C145" i="54"/>
  <c r="E145" i="46" s="1"/>
  <c r="S144" i="54"/>
  <c r="U144" i="46" s="1"/>
  <c r="AC143" i="54"/>
  <c r="AE143" i="46" s="1"/>
  <c r="M143" i="54"/>
  <c r="O143" i="46" s="1"/>
  <c r="C142" i="54"/>
  <c r="E142" i="46" s="1"/>
  <c r="M139" i="54"/>
  <c r="O139" i="46" s="1"/>
  <c r="AB135" i="54"/>
  <c r="AD135" i="46" s="1"/>
  <c r="R133" i="54"/>
  <c r="T133" i="46" s="1"/>
  <c r="Z130" i="54"/>
  <c r="AB130" i="46" s="1"/>
  <c r="L127" i="54"/>
  <c r="N127" i="46" s="1"/>
  <c r="L157" i="54"/>
  <c r="N157" i="46" s="1"/>
  <c r="V120" i="54"/>
  <c r="X120" i="46" s="1"/>
  <c r="R116" i="54"/>
  <c r="T116" i="46" s="1"/>
  <c r="AC111" i="54"/>
  <c r="AE111" i="46" s="1"/>
  <c r="L107" i="54"/>
  <c r="N107" i="46" s="1"/>
  <c r="W100" i="54"/>
  <c r="Y100" i="46" s="1"/>
  <c r="AA95" i="54"/>
  <c r="AC95" i="46" s="1"/>
  <c r="L88" i="54"/>
  <c r="N88" i="46" s="1"/>
  <c r="U78" i="54"/>
  <c r="W78" i="46" s="1"/>
  <c r="AB55" i="54"/>
  <c r="AD55" i="46" s="1"/>
  <c r="K115" i="54"/>
  <c r="M115" i="46" s="1"/>
  <c r="S147" i="54"/>
  <c r="U147" i="46" s="1"/>
  <c r="U153" i="54"/>
  <c r="W153" i="46" s="1"/>
  <c r="E153" i="54"/>
  <c r="G153" i="46" s="1"/>
  <c r="U152" i="54"/>
  <c r="W152" i="46" s="1"/>
  <c r="E152" i="54"/>
  <c r="G152" i="46" s="1"/>
  <c r="T151" i="54"/>
  <c r="V151" i="46" s="1"/>
  <c r="D151" i="54"/>
  <c r="F151" i="46" s="1"/>
  <c r="S150" i="54"/>
  <c r="U150" i="46" s="1"/>
  <c r="C150" i="54"/>
  <c r="E150" i="46" s="1"/>
  <c r="S110" i="54"/>
  <c r="U110" i="46" s="1"/>
  <c r="AC82" i="54"/>
  <c r="AE82" i="46" s="1"/>
  <c r="U155" i="54"/>
  <c r="W155" i="46" s="1"/>
  <c r="T154" i="54"/>
  <c r="V154" i="46" s="1"/>
  <c r="D154" i="54"/>
  <c r="F154" i="46" s="1"/>
  <c r="C158" i="54"/>
  <c r="E158" i="46" s="1"/>
  <c r="M149" i="54"/>
  <c r="O149" i="46" s="1"/>
  <c r="C5" i="54"/>
  <c r="AE155" i="54"/>
  <c r="AG155" i="46" s="1"/>
  <c r="O155" i="54"/>
  <c r="Q155" i="46" s="1"/>
  <c r="AE154" i="54"/>
  <c r="AG154" i="46" s="1"/>
  <c r="O154" i="54"/>
  <c r="Q154" i="46" s="1"/>
  <c r="AE158" i="54"/>
  <c r="AG158" i="46" s="1"/>
  <c r="O158" i="54"/>
  <c r="Q158" i="46" s="1"/>
  <c r="AC153" i="54"/>
  <c r="AE153" i="46" s="1"/>
  <c r="M153" i="54"/>
  <c r="O153" i="46" s="1"/>
  <c r="AC152" i="54"/>
  <c r="AE152" i="46" s="1"/>
  <c r="M152" i="54"/>
  <c r="O152" i="46" s="1"/>
  <c r="AB151" i="54"/>
  <c r="AD151" i="46" s="1"/>
  <c r="L151" i="54"/>
  <c r="N151" i="46" s="1"/>
  <c r="AA150" i="54"/>
  <c r="AC150" i="46" s="1"/>
  <c r="K150" i="54"/>
  <c r="M150" i="46" s="1"/>
  <c r="Y149" i="54"/>
  <c r="AA149" i="46" s="1"/>
  <c r="W148" i="54"/>
  <c r="Y148" i="46" s="1"/>
  <c r="G148" i="54"/>
  <c r="I148" i="46" s="1"/>
  <c r="W147" i="54"/>
  <c r="Y147" i="46" s="1"/>
  <c r="G147" i="54"/>
  <c r="I147" i="46" s="1"/>
  <c r="W146" i="54"/>
  <c r="Y146" i="46" s="1"/>
  <c r="G146" i="54"/>
  <c r="I146" i="46" s="1"/>
  <c r="U145" i="54"/>
  <c r="W145" i="46" s="1"/>
  <c r="AE144" i="54"/>
  <c r="AG144" i="46" s="1"/>
  <c r="O144" i="54"/>
  <c r="Q144" i="46" s="1"/>
  <c r="AB143" i="54"/>
  <c r="AD143" i="46" s="1"/>
  <c r="L143" i="54"/>
  <c r="N143" i="46" s="1"/>
  <c r="R141" i="54"/>
  <c r="T141" i="46" s="1"/>
  <c r="L139" i="54"/>
  <c r="N139" i="46" s="1"/>
  <c r="V135" i="54"/>
  <c r="X135" i="46" s="1"/>
  <c r="AE132" i="54"/>
  <c r="AG132" i="46" s="1"/>
  <c r="D130" i="54"/>
  <c r="F130" i="46" s="1"/>
  <c r="F127" i="54"/>
  <c r="H127" i="46" s="1"/>
  <c r="E157" i="54"/>
  <c r="G157" i="46" s="1"/>
  <c r="U120" i="54"/>
  <c r="W120" i="46" s="1"/>
  <c r="G116" i="54"/>
  <c r="I116" i="46" s="1"/>
  <c r="AB111" i="54"/>
  <c r="AD111" i="46" s="1"/>
  <c r="AA106" i="54"/>
  <c r="AC106" i="46" s="1"/>
  <c r="V100" i="54"/>
  <c r="X100" i="46" s="1"/>
  <c r="Z95" i="54"/>
  <c r="AB95" i="46" s="1"/>
  <c r="K88" i="54"/>
  <c r="M88" i="46" s="1"/>
  <c r="G74" i="54"/>
  <c r="I74" i="46" s="1"/>
  <c r="AA55" i="54"/>
  <c r="AC55" i="46" s="1"/>
  <c r="C146" i="54"/>
  <c r="E146" i="46" s="1"/>
  <c r="S138" i="54"/>
  <c r="U138" i="46" s="1"/>
  <c r="L114" i="54"/>
  <c r="N114" i="46" s="1"/>
  <c r="T110" i="54"/>
  <c r="V110" i="46" s="1"/>
  <c r="AA98" i="54"/>
  <c r="AC98" i="46" s="1"/>
  <c r="AA68" i="54"/>
  <c r="AC68" i="46" s="1"/>
  <c r="AB5" i="54"/>
  <c r="AD5" i="46" s="1"/>
  <c r="AC154" i="54"/>
  <c r="AE154" i="46" s="1"/>
  <c r="M154" i="54"/>
  <c r="O154" i="46" s="1"/>
  <c r="AC158" i="54"/>
  <c r="AE158" i="46" s="1"/>
  <c r="M158" i="54"/>
  <c r="O158" i="46" s="1"/>
  <c r="AA153" i="54"/>
  <c r="AC153" i="46" s="1"/>
  <c r="K153" i="54"/>
  <c r="M153" i="46" s="1"/>
  <c r="AA152" i="54"/>
  <c r="AC152" i="46" s="1"/>
  <c r="K152" i="54"/>
  <c r="M152" i="46" s="1"/>
  <c r="AA151" i="54"/>
  <c r="AC151" i="46" s="1"/>
  <c r="Z150" i="54"/>
  <c r="AB150" i="46" s="1"/>
  <c r="J150" i="54"/>
  <c r="L150" i="46" s="1"/>
  <c r="U147" i="54"/>
  <c r="W147" i="46" s="1"/>
  <c r="E147" i="54"/>
  <c r="G147" i="46" s="1"/>
  <c r="U146" i="54"/>
  <c r="W146" i="46" s="1"/>
  <c r="E146" i="54"/>
  <c r="G146" i="46" s="1"/>
  <c r="S145" i="54"/>
  <c r="U145" i="46" s="1"/>
  <c r="AA143" i="54"/>
  <c r="AC143" i="46" s="1"/>
  <c r="D143" i="54"/>
  <c r="F143" i="46" s="1"/>
  <c r="AE140" i="54"/>
  <c r="AG140" i="46" s="1"/>
  <c r="AA138" i="54"/>
  <c r="AC138" i="46" s="1"/>
  <c r="U135" i="54"/>
  <c r="W135" i="46" s="1"/>
  <c r="C130" i="54"/>
  <c r="E130" i="46" s="1"/>
  <c r="E127" i="54"/>
  <c r="G127" i="46" s="1"/>
  <c r="O124" i="54"/>
  <c r="Q124" i="46" s="1"/>
  <c r="AC119" i="54"/>
  <c r="AE119" i="46" s="1"/>
  <c r="L115" i="54"/>
  <c r="N115" i="46" s="1"/>
  <c r="AC98" i="54"/>
  <c r="AE98" i="46" s="1"/>
  <c r="F86" i="54"/>
  <c r="H86" i="46" s="1"/>
  <c r="V48" i="54"/>
  <c r="X48" i="46" s="1"/>
  <c r="P8" i="54"/>
  <c r="R8" i="46" s="1"/>
  <c r="P12" i="54"/>
  <c r="R12" i="46" s="1"/>
  <c r="P16" i="54"/>
  <c r="R16" i="46" s="1"/>
  <c r="P20" i="54"/>
  <c r="R20" i="46" s="1"/>
  <c r="P24" i="54"/>
  <c r="R24" i="46" s="1"/>
  <c r="P28" i="54"/>
  <c r="R28" i="46" s="1"/>
  <c r="P6" i="54"/>
  <c r="R6" i="46" s="1"/>
  <c r="P10" i="54"/>
  <c r="R10" i="46" s="1"/>
  <c r="P14" i="54"/>
  <c r="R14" i="46" s="1"/>
  <c r="P18" i="54"/>
  <c r="R18" i="46" s="1"/>
  <c r="P7" i="54"/>
  <c r="R7" i="46" s="1"/>
  <c r="P17" i="54"/>
  <c r="R17" i="46" s="1"/>
  <c r="P32" i="54"/>
  <c r="R32" i="46" s="1"/>
  <c r="P36" i="54"/>
  <c r="R36" i="46" s="1"/>
  <c r="P40" i="54"/>
  <c r="R40" i="46" s="1"/>
  <c r="P23" i="54"/>
  <c r="R23" i="46" s="1"/>
  <c r="P26" i="54"/>
  <c r="R26" i="46" s="1"/>
  <c r="P30" i="54"/>
  <c r="R30" i="46" s="1"/>
  <c r="P11" i="54"/>
  <c r="R11" i="46" s="1"/>
  <c r="P44" i="54"/>
  <c r="R44" i="46" s="1"/>
  <c r="P48" i="54"/>
  <c r="R48" i="46" s="1"/>
  <c r="P52" i="54"/>
  <c r="R52" i="46" s="1"/>
  <c r="P56" i="54"/>
  <c r="R56" i="46" s="1"/>
  <c r="P60" i="54"/>
  <c r="R60" i="46" s="1"/>
  <c r="P64" i="54"/>
  <c r="R64" i="46" s="1"/>
  <c r="P13" i="54"/>
  <c r="R13" i="46" s="1"/>
  <c r="P27" i="54"/>
  <c r="R27" i="46" s="1"/>
  <c r="P33" i="54"/>
  <c r="R33" i="46" s="1"/>
  <c r="P35" i="54"/>
  <c r="R35" i="46" s="1"/>
  <c r="P41" i="54"/>
  <c r="R41" i="46" s="1"/>
  <c r="P51" i="54"/>
  <c r="R51" i="46" s="1"/>
  <c r="P15" i="54"/>
  <c r="R15" i="46" s="1"/>
  <c r="P21" i="54"/>
  <c r="R21" i="46" s="1"/>
  <c r="P22" i="54"/>
  <c r="R22" i="46" s="1"/>
  <c r="P29" i="54"/>
  <c r="R29" i="46" s="1"/>
  <c r="P38" i="54"/>
  <c r="R38" i="46" s="1"/>
  <c r="P25" i="54"/>
  <c r="R25" i="46" s="1"/>
  <c r="P31" i="54"/>
  <c r="R31" i="46" s="1"/>
  <c r="P37" i="54"/>
  <c r="R37" i="46" s="1"/>
  <c r="P42" i="54"/>
  <c r="R42" i="46" s="1"/>
  <c r="P45" i="54"/>
  <c r="R45" i="46" s="1"/>
  <c r="P39" i="54"/>
  <c r="R39" i="46" s="1"/>
  <c r="P50" i="54"/>
  <c r="R50" i="46" s="1"/>
  <c r="P53" i="54"/>
  <c r="R53" i="46" s="1"/>
  <c r="P19" i="54"/>
  <c r="R19" i="46" s="1"/>
  <c r="P34" i="54"/>
  <c r="R34" i="46" s="1"/>
  <c r="P63" i="54"/>
  <c r="R63" i="46" s="1"/>
  <c r="P70" i="54"/>
  <c r="R70" i="46" s="1"/>
  <c r="P74" i="54"/>
  <c r="R74" i="46" s="1"/>
  <c r="P78" i="54"/>
  <c r="R78" i="46" s="1"/>
  <c r="P82" i="54"/>
  <c r="R82" i="46" s="1"/>
  <c r="P43" i="54"/>
  <c r="R43" i="46" s="1"/>
  <c r="P49" i="54"/>
  <c r="R49" i="46" s="1"/>
  <c r="P59" i="54"/>
  <c r="R59" i="46" s="1"/>
  <c r="P67" i="54"/>
  <c r="R67" i="46" s="1"/>
  <c r="P9" i="54"/>
  <c r="R9" i="46" s="1"/>
  <c r="P58" i="54"/>
  <c r="R58" i="46" s="1"/>
  <c r="P69" i="54"/>
  <c r="R69" i="46" s="1"/>
  <c r="P73" i="54"/>
  <c r="R73" i="46" s="1"/>
  <c r="P57" i="54"/>
  <c r="R57" i="46" s="1"/>
  <c r="P68" i="54"/>
  <c r="R68" i="46" s="1"/>
  <c r="P55" i="54"/>
  <c r="R55" i="46" s="1"/>
  <c r="P65" i="54"/>
  <c r="R65" i="46" s="1"/>
  <c r="P79" i="54"/>
  <c r="R79" i="46" s="1"/>
  <c r="P85" i="54"/>
  <c r="R85" i="46" s="1"/>
  <c r="P89" i="54"/>
  <c r="R89" i="46" s="1"/>
  <c r="P62" i="54"/>
  <c r="R62" i="46" s="1"/>
  <c r="P71" i="54"/>
  <c r="R71" i="46" s="1"/>
  <c r="P84" i="54"/>
  <c r="R84" i="46" s="1"/>
  <c r="P88" i="54"/>
  <c r="R88" i="46" s="1"/>
  <c r="P156" i="54"/>
  <c r="R156" i="46" s="1"/>
  <c r="P95" i="54"/>
  <c r="R95" i="46" s="1"/>
  <c r="P99" i="54"/>
  <c r="R99" i="46" s="1"/>
  <c r="P103" i="54"/>
  <c r="R103" i="46" s="1"/>
  <c r="P47" i="54"/>
  <c r="R47" i="46" s="1"/>
  <c r="P77" i="54"/>
  <c r="R77" i="46" s="1"/>
  <c r="P93" i="54"/>
  <c r="R93" i="46" s="1"/>
  <c r="P100" i="54"/>
  <c r="R100" i="46" s="1"/>
  <c r="P87" i="54"/>
  <c r="R87" i="46" s="1"/>
  <c r="P97" i="54"/>
  <c r="R97" i="46" s="1"/>
  <c r="P104" i="54"/>
  <c r="R104" i="46" s="1"/>
  <c r="P107" i="54"/>
  <c r="R107" i="46" s="1"/>
  <c r="P94" i="54"/>
  <c r="R94" i="46" s="1"/>
  <c r="P101" i="54"/>
  <c r="R101" i="46" s="1"/>
  <c r="P75" i="54"/>
  <c r="R75" i="46" s="1"/>
  <c r="P80" i="54"/>
  <c r="R80" i="46" s="1"/>
  <c r="P86" i="54"/>
  <c r="R86" i="46" s="1"/>
  <c r="P98" i="54"/>
  <c r="R98" i="46" s="1"/>
  <c r="P105" i="54"/>
  <c r="R105" i="46" s="1"/>
  <c r="P110" i="54"/>
  <c r="R110" i="46" s="1"/>
  <c r="P114" i="54"/>
  <c r="R114" i="46" s="1"/>
  <c r="P118" i="54"/>
  <c r="R118" i="46" s="1"/>
  <c r="P46" i="54"/>
  <c r="R46" i="46" s="1"/>
  <c r="P76" i="54"/>
  <c r="R76" i="46" s="1"/>
  <c r="P83" i="54"/>
  <c r="R83" i="46" s="1"/>
  <c r="P106" i="54"/>
  <c r="R106" i="46" s="1"/>
  <c r="P109" i="54"/>
  <c r="R109" i="46" s="1"/>
  <c r="P121" i="54"/>
  <c r="R121" i="46" s="1"/>
  <c r="P157" i="54"/>
  <c r="R157" i="46" s="1"/>
  <c r="P127" i="54"/>
  <c r="R127" i="46" s="1"/>
  <c r="P131" i="54"/>
  <c r="R131" i="46" s="1"/>
  <c r="P135" i="54"/>
  <c r="R135" i="46" s="1"/>
  <c r="P139" i="54"/>
  <c r="R139" i="46" s="1"/>
  <c r="P54" i="54"/>
  <c r="R54" i="46" s="1"/>
  <c r="P112" i="54"/>
  <c r="R112" i="46" s="1"/>
  <c r="P115" i="54"/>
  <c r="R115" i="46" s="1"/>
  <c r="P92" i="54"/>
  <c r="R92" i="46" s="1"/>
  <c r="P120" i="54"/>
  <c r="R120" i="46" s="1"/>
  <c r="P126" i="54"/>
  <c r="R126" i="46" s="1"/>
  <c r="P130" i="54"/>
  <c r="R130" i="46" s="1"/>
  <c r="P134" i="54"/>
  <c r="R134" i="46" s="1"/>
  <c r="P138" i="54"/>
  <c r="R138" i="46" s="1"/>
  <c r="P142" i="54"/>
  <c r="R142" i="46" s="1"/>
  <c r="P102" i="54"/>
  <c r="R102" i="46" s="1"/>
  <c r="P113" i="54"/>
  <c r="R113" i="46" s="1"/>
  <c r="P129" i="54"/>
  <c r="R129" i="46" s="1"/>
  <c r="H125" i="54"/>
  <c r="J125" i="46" s="1"/>
  <c r="I9" i="54"/>
  <c r="K9" i="46" s="1"/>
  <c r="I13" i="54"/>
  <c r="K13" i="46" s="1"/>
  <c r="I17" i="54"/>
  <c r="K17" i="46" s="1"/>
  <c r="I21" i="54"/>
  <c r="K21" i="46" s="1"/>
  <c r="I25" i="54"/>
  <c r="K25" i="46" s="1"/>
  <c r="I7" i="54"/>
  <c r="K7" i="46" s="1"/>
  <c r="I11" i="54"/>
  <c r="K11" i="46" s="1"/>
  <c r="I15" i="54"/>
  <c r="K15" i="46" s="1"/>
  <c r="I19" i="54"/>
  <c r="K19" i="46" s="1"/>
  <c r="I23" i="54"/>
  <c r="K23" i="46" s="1"/>
  <c r="I27" i="54"/>
  <c r="K27" i="46" s="1"/>
  <c r="I6" i="54"/>
  <c r="K6" i="46" s="1"/>
  <c r="I10" i="54"/>
  <c r="K10" i="46" s="1"/>
  <c r="I14" i="54"/>
  <c r="K14" i="46" s="1"/>
  <c r="I18" i="54"/>
  <c r="K18" i="46" s="1"/>
  <c r="I8" i="54"/>
  <c r="K8" i="46" s="1"/>
  <c r="I26" i="54"/>
  <c r="K26" i="46" s="1"/>
  <c r="I16" i="54"/>
  <c r="K16" i="46" s="1"/>
  <c r="I22" i="54"/>
  <c r="K22" i="46" s="1"/>
  <c r="I29" i="54"/>
  <c r="K29" i="46" s="1"/>
  <c r="I35" i="54"/>
  <c r="K35" i="46" s="1"/>
  <c r="I39" i="54"/>
  <c r="K39" i="46" s="1"/>
  <c r="I44" i="54"/>
  <c r="K44" i="46" s="1"/>
  <c r="I20" i="54"/>
  <c r="K20" i="46" s="1"/>
  <c r="I28" i="54"/>
  <c r="K28" i="46" s="1"/>
  <c r="I30" i="54"/>
  <c r="K30" i="46" s="1"/>
  <c r="I34" i="54"/>
  <c r="K34" i="46" s="1"/>
  <c r="I50" i="54"/>
  <c r="K50" i="46" s="1"/>
  <c r="I31" i="54"/>
  <c r="K31" i="46" s="1"/>
  <c r="I32" i="54"/>
  <c r="K32" i="46" s="1"/>
  <c r="I51" i="54"/>
  <c r="K51" i="46" s="1"/>
  <c r="I37" i="54"/>
  <c r="K37" i="46" s="1"/>
  <c r="I41" i="54"/>
  <c r="K41" i="46" s="1"/>
  <c r="I33" i="54"/>
  <c r="K33" i="46" s="1"/>
  <c r="I36" i="54"/>
  <c r="K36" i="46" s="1"/>
  <c r="I40" i="54"/>
  <c r="K40" i="46" s="1"/>
  <c r="I24" i="54"/>
  <c r="K24" i="46" s="1"/>
  <c r="I38" i="54"/>
  <c r="K38" i="46" s="1"/>
  <c r="I43" i="54"/>
  <c r="K43" i="46" s="1"/>
  <c r="I47" i="54"/>
  <c r="K47" i="46" s="1"/>
  <c r="I49" i="54"/>
  <c r="K49" i="46" s="1"/>
  <c r="I56" i="54"/>
  <c r="K56" i="46" s="1"/>
  <c r="I55" i="54"/>
  <c r="K55" i="46" s="1"/>
  <c r="I42" i="54"/>
  <c r="K42" i="46" s="1"/>
  <c r="I52" i="54"/>
  <c r="K52" i="46" s="1"/>
  <c r="I54" i="54"/>
  <c r="K54" i="46" s="1"/>
  <c r="I62" i="54"/>
  <c r="K62" i="46" s="1"/>
  <c r="I66" i="54"/>
  <c r="K66" i="46" s="1"/>
  <c r="I46" i="54"/>
  <c r="K46" i="46" s="1"/>
  <c r="I60" i="54"/>
  <c r="K60" i="46" s="1"/>
  <c r="I61" i="54"/>
  <c r="K61" i="46" s="1"/>
  <c r="I63" i="54"/>
  <c r="K63" i="46" s="1"/>
  <c r="I45" i="54"/>
  <c r="K45" i="46" s="1"/>
  <c r="I53" i="54"/>
  <c r="K53" i="46" s="1"/>
  <c r="I67" i="54"/>
  <c r="K67" i="46" s="1"/>
  <c r="I69" i="54"/>
  <c r="K69" i="46" s="1"/>
  <c r="I73" i="54"/>
  <c r="K73" i="46" s="1"/>
  <c r="I77" i="54"/>
  <c r="K77" i="46" s="1"/>
  <c r="I81" i="54"/>
  <c r="K81" i="46" s="1"/>
  <c r="I64" i="54"/>
  <c r="K64" i="46" s="1"/>
  <c r="I76" i="54"/>
  <c r="K76" i="46" s="1"/>
  <c r="I86" i="54"/>
  <c r="K86" i="46" s="1"/>
  <c r="I90" i="54"/>
  <c r="K90" i="46" s="1"/>
  <c r="I58" i="54"/>
  <c r="K58" i="46" s="1"/>
  <c r="I72" i="54"/>
  <c r="K72" i="46" s="1"/>
  <c r="I12" i="54"/>
  <c r="K12" i="46" s="1"/>
  <c r="I48" i="54"/>
  <c r="K48" i="46" s="1"/>
  <c r="I75" i="54"/>
  <c r="K75" i="46" s="1"/>
  <c r="I80" i="54"/>
  <c r="K80" i="46" s="1"/>
  <c r="I85" i="54"/>
  <c r="K85" i="46" s="1"/>
  <c r="I89" i="54"/>
  <c r="K89" i="46" s="1"/>
  <c r="I92" i="54"/>
  <c r="K92" i="46" s="1"/>
  <c r="I59" i="54"/>
  <c r="K59" i="46" s="1"/>
  <c r="I70" i="54"/>
  <c r="K70" i="46" s="1"/>
  <c r="I84" i="54"/>
  <c r="K84" i="46" s="1"/>
  <c r="I103" i="54"/>
  <c r="K103" i="46" s="1"/>
  <c r="I108" i="54"/>
  <c r="K108" i="46" s="1"/>
  <c r="I112" i="54"/>
  <c r="K112" i="46" s="1"/>
  <c r="I116" i="54"/>
  <c r="K116" i="46" s="1"/>
  <c r="I120" i="54"/>
  <c r="K120" i="46" s="1"/>
  <c r="I124" i="54"/>
  <c r="K124" i="46" s="1"/>
  <c r="I68" i="54"/>
  <c r="K68" i="46" s="1"/>
  <c r="I78" i="54"/>
  <c r="K78" i="46" s="1"/>
  <c r="I96" i="54"/>
  <c r="K96" i="46" s="1"/>
  <c r="I83" i="54"/>
  <c r="K83" i="46" s="1"/>
  <c r="I93" i="54"/>
  <c r="K93" i="46" s="1"/>
  <c r="I100" i="54"/>
  <c r="K100" i="46" s="1"/>
  <c r="I107" i="54"/>
  <c r="K107" i="46" s="1"/>
  <c r="I111" i="54"/>
  <c r="K111" i="46" s="1"/>
  <c r="I115" i="54"/>
  <c r="K115" i="46" s="1"/>
  <c r="I119" i="54"/>
  <c r="K119" i="46" s="1"/>
  <c r="I123" i="54"/>
  <c r="K123" i="46" s="1"/>
  <c r="I71" i="54"/>
  <c r="K71" i="46" s="1"/>
  <c r="I91" i="54"/>
  <c r="K91" i="46" s="1"/>
  <c r="I97" i="54"/>
  <c r="K97" i="46" s="1"/>
  <c r="I104" i="54"/>
  <c r="K104" i="46" s="1"/>
  <c r="I79" i="54"/>
  <c r="K79" i="46" s="1"/>
  <c r="I94" i="54"/>
  <c r="K94" i="46" s="1"/>
  <c r="I113" i="54"/>
  <c r="K113" i="46" s="1"/>
  <c r="I128" i="54"/>
  <c r="K128" i="46" s="1"/>
  <c r="I132" i="54"/>
  <c r="K132" i="46" s="1"/>
  <c r="I136" i="54"/>
  <c r="K136" i="46" s="1"/>
  <c r="I140" i="54"/>
  <c r="K140" i="46" s="1"/>
  <c r="I105" i="54"/>
  <c r="K105" i="46" s="1"/>
  <c r="I57" i="54"/>
  <c r="K57" i="46" s="1"/>
  <c r="I102" i="54"/>
  <c r="K102" i="46" s="1"/>
  <c r="I114" i="54"/>
  <c r="K114" i="46" s="1"/>
  <c r="I122" i="54"/>
  <c r="K122" i="46" s="1"/>
  <c r="I127" i="54"/>
  <c r="K127" i="46" s="1"/>
  <c r="I131" i="54"/>
  <c r="K131" i="46" s="1"/>
  <c r="I135" i="54"/>
  <c r="K135" i="46" s="1"/>
  <c r="I139" i="54"/>
  <c r="K139" i="46" s="1"/>
  <c r="I65" i="54"/>
  <c r="K65" i="46" s="1"/>
  <c r="I82" i="54"/>
  <c r="K82" i="46" s="1"/>
  <c r="I99" i="54"/>
  <c r="K99" i="46" s="1"/>
  <c r="I117" i="54"/>
  <c r="K117" i="46" s="1"/>
  <c r="I157" i="54"/>
  <c r="K157" i="46" s="1"/>
  <c r="I88" i="54"/>
  <c r="K88" i="46" s="1"/>
  <c r="I101" i="54"/>
  <c r="K101" i="46" s="1"/>
  <c r="I121" i="54"/>
  <c r="K121" i="46" s="1"/>
  <c r="I126" i="54"/>
  <c r="K126" i="46" s="1"/>
  <c r="I130" i="54"/>
  <c r="K130" i="46" s="1"/>
  <c r="I134" i="54"/>
  <c r="K134" i="46" s="1"/>
  <c r="I138" i="54"/>
  <c r="K138" i="46" s="1"/>
  <c r="I142" i="54"/>
  <c r="K142" i="46" s="1"/>
  <c r="I74" i="54"/>
  <c r="K74" i="46" s="1"/>
  <c r="R142" i="54"/>
  <c r="T142" i="46" s="1"/>
  <c r="AF141" i="54"/>
  <c r="AH141" i="46" s="1"/>
  <c r="P141" i="54"/>
  <c r="R141" i="46" s="1"/>
  <c r="F139" i="54"/>
  <c r="H139" i="46" s="1"/>
  <c r="R138" i="54"/>
  <c r="T138" i="46" s="1"/>
  <c r="Y137" i="54"/>
  <c r="AA137" i="46" s="1"/>
  <c r="AF136" i="54"/>
  <c r="AH136" i="46" s="1"/>
  <c r="J134" i="54"/>
  <c r="L134" i="46" s="1"/>
  <c r="X132" i="54"/>
  <c r="Z132" i="46" s="1"/>
  <c r="F132" i="54"/>
  <c r="H132" i="46" s="1"/>
  <c r="T130" i="54"/>
  <c r="V130" i="46" s="1"/>
  <c r="AF129" i="54"/>
  <c r="AH129" i="46" s="1"/>
  <c r="I129" i="54"/>
  <c r="K129" i="46" s="1"/>
  <c r="P128" i="54"/>
  <c r="R128" i="46" s="1"/>
  <c r="AB127" i="54"/>
  <c r="AD127" i="46" s="1"/>
  <c r="L126" i="54"/>
  <c r="N126" i="46" s="1"/>
  <c r="X125" i="54"/>
  <c r="Z125" i="46" s="1"/>
  <c r="N124" i="54"/>
  <c r="P124" i="46" s="1"/>
  <c r="P123" i="54"/>
  <c r="R123" i="46" s="1"/>
  <c r="P122" i="54"/>
  <c r="R122" i="46" s="1"/>
  <c r="V121" i="54"/>
  <c r="X121" i="46" s="1"/>
  <c r="T119" i="54"/>
  <c r="V119" i="46" s="1"/>
  <c r="T118" i="54"/>
  <c r="V118" i="46" s="1"/>
  <c r="H115" i="54"/>
  <c r="J115" i="46" s="1"/>
  <c r="AF113" i="54"/>
  <c r="AH113" i="46" s="1"/>
  <c r="X112" i="54"/>
  <c r="Z112" i="46" s="1"/>
  <c r="L109" i="54"/>
  <c r="N109" i="46" s="1"/>
  <c r="N108" i="54"/>
  <c r="P108" i="46" s="1"/>
  <c r="Z106" i="54"/>
  <c r="AB106" i="46" s="1"/>
  <c r="AF104" i="54"/>
  <c r="AH104" i="46" s="1"/>
  <c r="AD101" i="54"/>
  <c r="AF101" i="46" s="1"/>
  <c r="F100" i="54"/>
  <c r="H100" i="46" s="1"/>
  <c r="J95" i="54"/>
  <c r="L95" i="46" s="1"/>
  <c r="P90" i="54"/>
  <c r="R90" i="46" s="1"/>
  <c r="J88" i="54"/>
  <c r="L88" i="46" s="1"/>
  <c r="R81" i="54"/>
  <c r="T81" i="46" s="1"/>
  <c r="T78" i="54"/>
  <c r="V78" i="46" s="1"/>
  <c r="C6" i="54"/>
  <c r="E6" i="46" s="1"/>
  <c r="C10" i="54"/>
  <c r="E10" i="46" s="1"/>
  <c r="C14" i="54"/>
  <c r="E14" i="46" s="1"/>
  <c r="C18" i="54"/>
  <c r="E18" i="46" s="1"/>
  <c r="C22" i="54"/>
  <c r="E22" i="46" s="1"/>
  <c r="C26" i="54"/>
  <c r="E26" i="46" s="1"/>
  <c r="C8" i="54"/>
  <c r="E8" i="46" s="1"/>
  <c r="C12" i="54"/>
  <c r="E12" i="46" s="1"/>
  <c r="C16" i="54"/>
  <c r="E16" i="46" s="1"/>
  <c r="C20" i="54"/>
  <c r="E20" i="46" s="1"/>
  <c r="C24" i="54"/>
  <c r="E24" i="46" s="1"/>
  <c r="C28" i="54"/>
  <c r="E28" i="46" s="1"/>
  <c r="C7" i="54"/>
  <c r="E7" i="46" s="1"/>
  <c r="C11" i="54"/>
  <c r="E11" i="46" s="1"/>
  <c r="C15" i="54"/>
  <c r="E15" i="46" s="1"/>
  <c r="C19" i="54"/>
  <c r="E19" i="46" s="1"/>
  <c r="C21" i="54"/>
  <c r="E21" i="46" s="1"/>
  <c r="C23" i="54"/>
  <c r="E23" i="46" s="1"/>
  <c r="C31" i="54"/>
  <c r="E31" i="46" s="1"/>
  <c r="C34" i="54"/>
  <c r="E34" i="46" s="1"/>
  <c r="C41" i="54"/>
  <c r="E41" i="46" s="1"/>
  <c r="C45" i="54"/>
  <c r="E45" i="46" s="1"/>
  <c r="C33" i="54"/>
  <c r="E33" i="46" s="1"/>
  <c r="C49" i="54"/>
  <c r="E49" i="46" s="1"/>
  <c r="C38" i="54"/>
  <c r="E38" i="46" s="1"/>
  <c r="C40" i="54"/>
  <c r="E40" i="46" s="1"/>
  <c r="C46" i="54"/>
  <c r="E46" i="46" s="1"/>
  <c r="C9" i="54"/>
  <c r="E9" i="46" s="1"/>
  <c r="C13" i="54"/>
  <c r="E13" i="46" s="1"/>
  <c r="C29" i="54"/>
  <c r="E29" i="46" s="1"/>
  <c r="C36" i="54"/>
  <c r="E36" i="46" s="1"/>
  <c r="C43" i="54"/>
  <c r="E43" i="46" s="1"/>
  <c r="C27" i="54"/>
  <c r="E27" i="46" s="1"/>
  <c r="C42" i="54"/>
  <c r="E42" i="46" s="1"/>
  <c r="C50" i="54"/>
  <c r="E50" i="46" s="1"/>
  <c r="C52" i="54"/>
  <c r="E52" i="46" s="1"/>
  <c r="C35" i="54"/>
  <c r="E35" i="46" s="1"/>
  <c r="C37" i="54"/>
  <c r="E37" i="46" s="1"/>
  <c r="C39" i="54"/>
  <c r="E39" i="46" s="1"/>
  <c r="C48" i="54"/>
  <c r="E48" i="46" s="1"/>
  <c r="C58" i="54"/>
  <c r="E58" i="46" s="1"/>
  <c r="C51" i="54"/>
  <c r="E51" i="46" s="1"/>
  <c r="C68" i="54"/>
  <c r="E68" i="46" s="1"/>
  <c r="C57" i="54"/>
  <c r="E57" i="46" s="1"/>
  <c r="C65" i="54"/>
  <c r="E65" i="46" s="1"/>
  <c r="C56" i="54"/>
  <c r="E56" i="46" s="1"/>
  <c r="C55" i="54"/>
  <c r="E55" i="46" s="1"/>
  <c r="C70" i="54"/>
  <c r="E70" i="46" s="1"/>
  <c r="C74" i="54"/>
  <c r="E74" i="46" s="1"/>
  <c r="C78" i="54"/>
  <c r="E78" i="46" s="1"/>
  <c r="C82" i="54"/>
  <c r="E82" i="46" s="1"/>
  <c r="C66" i="54"/>
  <c r="E66" i="46" s="1"/>
  <c r="C73" i="54"/>
  <c r="E73" i="46" s="1"/>
  <c r="C87" i="54"/>
  <c r="E87" i="46" s="1"/>
  <c r="C91" i="54"/>
  <c r="E91" i="46" s="1"/>
  <c r="C47" i="54"/>
  <c r="E47" i="46" s="1"/>
  <c r="C54" i="54"/>
  <c r="E54" i="46" s="1"/>
  <c r="C61" i="54"/>
  <c r="E61" i="46" s="1"/>
  <c r="C63" i="54"/>
  <c r="E63" i="46" s="1"/>
  <c r="C69" i="54"/>
  <c r="E69" i="46" s="1"/>
  <c r="C83" i="54"/>
  <c r="E83" i="46" s="1"/>
  <c r="C77" i="54"/>
  <c r="E77" i="46" s="1"/>
  <c r="C86" i="54"/>
  <c r="E86" i="46" s="1"/>
  <c r="C90" i="54"/>
  <c r="E90" i="46" s="1"/>
  <c r="C32" i="54"/>
  <c r="E32" i="46" s="1"/>
  <c r="C59" i="54"/>
  <c r="E59" i="46" s="1"/>
  <c r="C71" i="54"/>
  <c r="E71" i="46" s="1"/>
  <c r="C30" i="54"/>
  <c r="E30" i="46" s="1"/>
  <c r="C62" i="54"/>
  <c r="E62" i="46" s="1"/>
  <c r="C76" i="54"/>
  <c r="E76" i="46" s="1"/>
  <c r="C81" i="54"/>
  <c r="E81" i="46" s="1"/>
  <c r="C89" i="54"/>
  <c r="E89" i="46" s="1"/>
  <c r="C98" i="54"/>
  <c r="E98" i="46" s="1"/>
  <c r="C105" i="54"/>
  <c r="E105" i="46" s="1"/>
  <c r="C109" i="54"/>
  <c r="E109" i="46" s="1"/>
  <c r="C113" i="54"/>
  <c r="E113" i="46" s="1"/>
  <c r="C117" i="54"/>
  <c r="E117" i="46" s="1"/>
  <c r="C121" i="54"/>
  <c r="E121" i="46" s="1"/>
  <c r="C157" i="54"/>
  <c r="E157" i="46" s="1"/>
  <c r="C17" i="54"/>
  <c r="E17" i="46" s="1"/>
  <c r="C95" i="54"/>
  <c r="E95" i="46" s="1"/>
  <c r="C102" i="54"/>
  <c r="E102" i="46" s="1"/>
  <c r="C67" i="54"/>
  <c r="E67" i="46" s="1"/>
  <c r="C72" i="54"/>
  <c r="E72" i="46" s="1"/>
  <c r="C88" i="54"/>
  <c r="E88" i="46" s="1"/>
  <c r="C156" i="54"/>
  <c r="E156" i="46" s="1"/>
  <c r="C99" i="54"/>
  <c r="E99" i="46" s="1"/>
  <c r="C106" i="54"/>
  <c r="E106" i="46" s="1"/>
  <c r="C108" i="54"/>
  <c r="E108" i="46" s="1"/>
  <c r="C112" i="54"/>
  <c r="E112" i="46" s="1"/>
  <c r="C116" i="54"/>
  <c r="E116" i="46" s="1"/>
  <c r="C120" i="54"/>
  <c r="E120" i="46" s="1"/>
  <c r="C79" i="54"/>
  <c r="E79" i="46" s="1"/>
  <c r="C96" i="54"/>
  <c r="E96" i="46" s="1"/>
  <c r="C103" i="54"/>
  <c r="E103" i="46" s="1"/>
  <c r="C107" i="54"/>
  <c r="E107" i="46" s="1"/>
  <c r="C125" i="54"/>
  <c r="E125" i="46" s="1"/>
  <c r="E129" i="46"/>
  <c r="C133" i="54"/>
  <c r="E133" i="46" s="1"/>
  <c r="C137" i="54"/>
  <c r="E137" i="46" s="1"/>
  <c r="C141" i="54"/>
  <c r="E141" i="46" s="1"/>
  <c r="C93" i="54"/>
  <c r="E93" i="46" s="1"/>
  <c r="C104" i="54"/>
  <c r="E104" i="46" s="1"/>
  <c r="C115" i="54"/>
  <c r="E115" i="46" s="1"/>
  <c r="C60" i="54"/>
  <c r="E60" i="46" s="1"/>
  <c r="C75" i="54"/>
  <c r="E75" i="46" s="1"/>
  <c r="C118" i="54"/>
  <c r="E118" i="46" s="1"/>
  <c r="C128" i="54"/>
  <c r="E128" i="46" s="1"/>
  <c r="C132" i="54"/>
  <c r="E132" i="46" s="1"/>
  <c r="C136" i="54"/>
  <c r="E136" i="46" s="1"/>
  <c r="C25" i="54"/>
  <c r="E25" i="46" s="1"/>
  <c r="C101" i="54"/>
  <c r="E101" i="46" s="1"/>
  <c r="C124" i="54"/>
  <c r="E124" i="46" s="1"/>
  <c r="C85" i="54"/>
  <c r="E85" i="46" s="1"/>
  <c r="C92" i="54"/>
  <c r="E92" i="46" s="1"/>
  <c r="C100" i="54"/>
  <c r="E100" i="46" s="1"/>
  <c r="C110" i="54"/>
  <c r="E110" i="46" s="1"/>
  <c r="C119" i="54"/>
  <c r="E119" i="46" s="1"/>
  <c r="C123" i="54"/>
  <c r="E123" i="46" s="1"/>
  <c r="C127" i="54"/>
  <c r="E127" i="46" s="1"/>
  <c r="C131" i="54"/>
  <c r="E131" i="46" s="1"/>
  <c r="C135" i="54"/>
  <c r="E135" i="46" s="1"/>
  <c r="C139" i="54"/>
  <c r="E139" i="46" s="1"/>
  <c r="C143" i="54"/>
  <c r="E143" i="46" s="1"/>
  <c r="K6" i="54"/>
  <c r="M6" i="46" s="1"/>
  <c r="K10" i="54"/>
  <c r="M10" i="46" s="1"/>
  <c r="K14" i="54"/>
  <c r="M14" i="46" s="1"/>
  <c r="K18" i="54"/>
  <c r="M18" i="46" s="1"/>
  <c r="K22" i="54"/>
  <c r="M22" i="46" s="1"/>
  <c r="K26" i="54"/>
  <c r="M26" i="46" s="1"/>
  <c r="K8" i="54"/>
  <c r="M8" i="46" s="1"/>
  <c r="K12" i="54"/>
  <c r="M12" i="46" s="1"/>
  <c r="K16" i="54"/>
  <c r="M16" i="46" s="1"/>
  <c r="K20" i="54"/>
  <c r="M20" i="46" s="1"/>
  <c r="K24" i="54"/>
  <c r="M24" i="46" s="1"/>
  <c r="K28" i="54"/>
  <c r="M28" i="46" s="1"/>
  <c r="K7" i="54"/>
  <c r="M7" i="46" s="1"/>
  <c r="K11" i="54"/>
  <c r="M11" i="46" s="1"/>
  <c r="K15" i="54"/>
  <c r="M15" i="46" s="1"/>
  <c r="K19" i="54"/>
  <c r="M19" i="46" s="1"/>
  <c r="K9" i="54"/>
  <c r="M9" i="46" s="1"/>
  <c r="K27" i="54"/>
  <c r="M27" i="46" s="1"/>
  <c r="K30" i="54"/>
  <c r="M30" i="46" s="1"/>
  <c r="K34" i="54"/>
  <c r="M34" i="46" s="1"/>
  <c r="K17" i="54"/>
  <c r="M17" i="46" s="1"/>
  <c r="K29" i="54"/>
  <c r="M29" i="46" s="1"/>
  <c r="K38" i="54"/>
  <c r="M38" i="46" s="1"/>
  <c r="K41" i="54"/>
  <c r="M41" i="46" s="1"/>
  <c r="K36" i="54"/>
  <c r="M36" i="46" s="1"/>
  <c r="K25" i="54"/>
  <c r="M25" i="46" s="1"/>
  <c r="K31" i="54"/>
  <c r="M31" i="46" s="1"/>
  <c r="K50" i="54"/>
  <c r="M50" i="46" s="1"/>
  <c r="K32" i="54"/>
  <c r="M32" i="46" s="1"/>
  <c r="K39" i="54"/>
  <c r="M39" i="46" s="1"/>
  <c r="K42" i="54"/>
  <c r="M42" i="46" s="1"/>
  <c r="K13" i="54"/>
  <c r="M13" i="46" s="1"/>
  <c r="K33" i="54"/>
  <c r="M33" i="46" s="1"/>
  <c r="K21" i="54"/>
  <c r="M21" i="46" s="1"/>
  <c r="K40" i="54"/>
  <c r="M40" i="46" s="1"/>
  <c r="K51" i="54"/>
  <c r="M51" i="46" s="1"/>
  <c r="K55" i="54"/>
  <c r="M55" i="46" s="1"/>
  <c r="K62" i="54"/>
  <c r="M62" i="46" s="1"/>
  <c r="K43" i="54"/>
  <c r="M43" i="46" s="1"/>
  <c r="K47" i="54"/>
  <c r="M47" i="46" s="1"/>
  <c r="K48" i="54"/>
  <c r="M48" i="46" s="1"/>
  <c r="K56" i="54"/>
  <c r="M56" i="46" s="1"/>
  <c r="K65" i="54"/>
  <c r="M65" i="46" s="1"/>
  <c r="K23" i="54"/>
  <c r="M23" i="46" s="1"/>
  <c r="K37" i="54"/>
  <c r="M37" i="46" s="1"/>
  <c r="K44" i="54"/>
  <c r="M44" i="46" s="1"/>
  <c r="K46" i="54"/>
  <c r="M46" i="46" s="1"/>
  <c r="K52" i="54"/>
  <c r="M52" i="46" s="1"/>
  <c r="K54" i="54"/>
  <c r="M54" i="46" s="1"/>
  <c r="K61" i="54"/>
  <c r="M61" i="46" s="1"/>
  <c r="K66" i="54"/>
  <c r="M66" i="46" s="1"/>
  <c r="K70" i="54"/>
  <c r="M70" i="46" s="1"/>
  <c r="K74" i="54"/>
  <c r="M74" i="46" s="1"/>
  <c r="K78" i="54"/>
  <c r="M78" i="46" s="1"/>
  <c r="K82" i="54"/>
  <c r="M82" i="46" s="1"/>
  <c r="K35" i="54"/>
  <c r="M35" i="46" s="1"/>
  <c r="K53" i="54"/>
  <c r="M53" i="46" s="1"/>
  <c r="K60" i="54"/>
  <c r="M60" i="46" s="1"/>
  <c r="K71" i="54"/>
  <c r="M71" i="46" s="1"/>
  <c r="K77" i="54"/>
  <c r="M77" i="46" s="1"/>
  <c r="K83" i="54"/>
  <c r="M83" i="46" s="1"/>
  <c r="K87" i="54"/>
  <c r="M87" i="46" s="1"/>
  <c r="K91" i="54"/>
  <c r="M91" i="46" s="1"/>
  <c r="K67" i="54"/>
  <c r="M67" i="46" s="1"/>
  <c r="K49" i="54"/>
  <c r="M49" i="46" s="1"/>
  <c r="K64" i="54"/>
  <c r="M64" i="46" s="1"/>
  <c r="K76" i="54"/>
  <c r="M76" i="46" s="1"/>
  <c r="K81" i="54"/>
  <c r="M81" i="46" s="1"/>
  <c r="K86" i="54"/>
  <c r="M86" i="46" s="1"/>
  <c r="K90" i="54"/>
  <c r="M90" i="46" s="1"/>
  <c r="K58" i="54"/>
  <c r="M58" i="46" s="1"/>
  <c r="K72" i="54"/>
  <c r="M72" i="46" s="1"/>
  <c r="K75" i="54"/>
  <c r="M75" i="46" s="1"/>
  <c r="K45" i="54"/>
  <c r="M45" i="46" s="1"/>
  <c r="K63" i="54"/>
  <c r="M63" i="46" s="1"/>
  <c r="K80" i="54"/>
  <c r="M80" i="46" s="1"/>
  <c r="K85" i="54"/>
  <c r="M85" i="46" s="1"/>
  <c r="K95" i="54"/>
  <c r="M95" i="46" s="1"/>
  <c r="K102" i="54"/>
  <c r="M102" i="46" s="1"/>
  <c r="K109" i="54"/>
  <c r="M109" i="46" s="1"/>
  <c r="K113" i="54"/>
  <c r="M113" i="46" s="1"/>
  <c r="K117" i="54"/>
  <c r="M117" i="46" s="1"/>
  <c r="K121" i="54"/>
  <c r="M121" i="46" s="1"/>
  <c r="K157" i="54"/>
  <c r="M157" i="46" s="1"/>
  <c r="K59" i="54"/>
  <c r="M59" i="46" s="1"/>
  <c r="K69" i="54"/>
  <c r="M69" i="46" s="1"/>
  <c r="K99" i="54"/>
  <c r="M99" i="46" s="1"/>
  <c r="K106" i="54"/>
  <c r="M106" i="46" s="1"/>
  <c r="K84" i="54"/>
  <c r="M84" i="46" s="1"/>
  <c r="K92" i="54"/>
  <c r="M92" i="46" s="1"/>
  <c r="K96" i="54"/>
  <c r="M96" i="46" s="1"/>
  <c r="K103" i="54"/>
  <c r="M103" i="46" s="1"/>
  <c r="K108" i="54"/>
  <c r="M108" i="46" s="1"/>
  <c r="K112" i="54"/>
  <c r="M112" i="46" s="1"/>
  <c r="K116" i="54"/>
  <c r="M116" i="46" s="1"/>
  <c r="K120" i="54"/>
  <c r="M120" i="46" s="1"/>
  <c r="K68" i="54"/>
  <c r="M68" i="46" s="1"/>
  <c r="K100" i="54"/>
  <c r="M100" i="46" s="1"/>
  <c r="K125" i="54"/>
  <c r="M125" i="46" s="1"/>
  <c r="K129" i="54"/>
  <c r="M129" i="46" s="1"/>
  <c r="K133" i="54"/>
  <c r="M133" i="46" s="1"/>
  <c r="K137" i="54"/>
  <c r="M137" i="46" s="1"/>
  <c r="K141" i="54"/>
  <c r="M141" i="46" s="1"/>
  <c r="K73" i="54"/>
  <c r="M73" i="46" s="1"/>
  <c r="K79" i="54"/>
  <c r="M79" i="46" s="1"/>
  <c r="K97" i="54"/>
  <c r="M97" i="46" s="1"/>
  <c r="K110" i="54"/>
  <c r="M110" i="46" s="1"/>
  <c r="K119" i="54"/>
  <c r="M119" i="46" s="1"/>
  <c r="K94" i="54"/>
  <c r="M94" i="46" s="1"/>
  <c r="K123" i="54"/>
  <c r="M123" i="46" s="1"/>
  <c r="K124" i="54"/>
  <c r="M124" i="46" s="1"/>
  <c r="K128" i="54"/>
  <c r="M128" i="46" s="1"/>
  <c r="K132" i="54"/>
  <c r="M132" i="46" s="1"/>
  <c r="K136" i="54"/>
  <c r="M136" i="46" s="1"/>
  <c r="K57" i="54"/>
  <c r="M57" i="46" s="1"/>
  <c r="K105" i="54"/>
  <c r="M105" i="46" s="1"/>
  <c r="K111" i="54"/>
  <c r="M111" i="46" s="1"/>
  <c r="K89" i="54"/>
  <c r="M89" i="46" s="1"/>
  <c r="K93" i="54"/>
  <c r="M93" i="46" s="1"/>
  <c r="K104" i="54"/>
  <c r="M104" i="46" s="1"/>
  <c r="K107" i="54"/>
  <c r="M107" i="46" s="1"/>
  <c r="K114" i="54"/>
  <c r="M114" i="46" s="1"/>
  <c r="K122" i="54"/>
  <c r="M122" i="46" s="1"/>
  <c r="K127" i="54"/>
  <c r="M127" i="46" s="1"/>
  <c r="K131" i="54"/>
  <c r="M131" i="46" s="1"/>
  <c r="K135" i="54"/>
  <c r="M135" i="46" s="1"/>
  <c r="K139" i="54"/>
  <c r="M139" i="46" s="1"/>
  <c r="K143" i="54"/>
  <c r="M143" i="46" s="1"/>
  <c r="S6" i="54"/>
  <c r="U6" i="46" s="1"/>
  <c r="S10" i="54"/>
  <c r="U10" i="46" s="1"/>
  <c r="S14" i="54"/>
  <c r="U14" i="46" s="1"/>
  <c r="S18" i="54"/>
  <c r="U18" i="46" s="1"/>
  <c r="S22" i="54"/>
  <c r="U22" i="46" s="1"/>
  <c r="S26" i="54"/>
  <c r="U26" i="46" s="1"/>
  <c r="S8" i="54"/>
  <c r="U8" i="46" s="1"/>
  <c r="S12" i="54"/>
  <c r="U12" i="46" s="1"/>
  <c r="S16" i="54"/>
  <c r="U16" i="46" s="1"/>
  <c r="S20" i="54"/>
  <c r="U20" i="46" s="1"/>
  <c r="S24" i="54"/>
  <c r="U24" i="46" s="1"/>
  <c r="S28" i="54"/>
  <c r="U28" i="46" s="1"/>
  <c r="S7" i="54"/>
  <c r="U7" i="46" s="1"/>
  <c r="S11" i="54"/>
  <c r="U11" i="46" s="1"/>
  <c r="S15" i="54"/>
  <c r="U15" i="46" s="1"/>
  <c r="S19" i="54"/>
  <c r="U19" i="46" s="1"/>
  <c r="S21" i="54"/>
  <c r="U21" i="46" s="1"/>
  <c r="S13" i="54"/>
  <c r="U13" i="46" s="1"/>
  <c r="S9" i="54"/>
  <c r="U9" i="46" s="1"/>
  <c r="S38" i="54"/>
  <c r="U38" i="46" s="1"/>
  <c r="S35" i="54"/>
  <c r="U35" i="46" s="1"/>
  <c r="S41" i="54"/>
  <c r="U41" i="46" s="1"/>
  <c r="S39" i="54"/>
  <c r="U39" i="46" s="1"/>
  <c r="S46" i="54"/>
  <c r="U46" i="46" s="1"/>
  <c r="S27" i="54"/>
  <c r="U27" i="46" s="1"/>
  <c r="S33" i="54"/>
  <c r="U33" i="46" s="1"/>
  <c r="S47" i="54"/>
  <c r="U47" i="46" s="1"/>
  <c r="S43" i="54"/>
  <c r="U43" i="46" s="1"/>
  <c r="S44" i="54"/>
  <c r="U44" i="46" s="1"/>
  <c r="S25" i="54"/>
  <c r="U25" i="46" s="1"/>
  <c r="S29" i="54"/>
  <c r="U29" i="46" s="1"/>
  <c r="S37" i="54"/>
  <c r="U37" i="46" s="1"/>
  <c r="S30" i="54"/>
  <c r="U30" i="46" s="1"/>
  <c r="S31" i="54"/>
  <c r="U31" i="46" s="1"/>
  <c r="S42" i="54"/>
  <c r="U42" i="46" s="1"/>
  <c r="S45" i="54"/>
  <c r="U45" i="46" s="1"/>
  <c r="S32" i="54"/>
  <c r="U32" i="46" s="1"/>
  <c r="S59" i="54"/>
  <c r="U59" i="46" s="1"/>
  <c r="S51" i="54"/>
  <c r="U51" i="46" s="1"/>
  <c r="S55" i="54"/>
  <c r="U55" i="46" s="1"/>
  <c r="S50" i="54"/>
  <c r="U50" i="46" s="1"/>
  <c r="S53" i="54"/>
  <c r="U53" i="46" s="1"/>
  <c r="S54" i="54"/>
  <c r="U54" i="46" s="1"/>
  <c r="S61" i="54"/>
  <c r="U61" i="46" s="1"/>
  <c r="S62" i="54"/>
  <c r="U62" i="46" s="1"/>
  <c r="S60" i="54"/>
  <c r="U60" i="46" s="1"/>
  <c r="S66" i="54"/>
  <c r="U66" i="46" s="1"/>
  <c r="S23" i="54"/>
  <c r="U23" i="46" s="1"/>
  <c r="S34" i="54"/>
  <c r="U34" i="46" s="1"/>
  <c r="S48" i="54"/>
  <c r="U48" i="46" s="1"/>
  <c r="S49" i="54"/>
  <c r="U49" i="46" s="1"/>
  <c r="S63" i="54"/>
  <c r="U63" i="46" s="1"/>
  <c r="S70" i="54"/>
  <c r="U70" i="46" s="1"/>
  <c r="S74" i="54"/>
  <c r="U74" i="46" s="1"/>
  <c r="S78" i="54"/>
  <c r="U78" i="46" s="1"/>
  <c r="S82" i="54"/>
  <c r="U82" i="46" s="1"/>
  <c r="S72" i="54"/>
  <c r="U72" i="46" s="1"/>
  <c r="S76" i="54"/>
  <c r="U76" i="46" s="1"/>
  <c r="S81" i="54"/>
  <c r="U81" i="46" s="1"/>
  <c r="S83" i="54"/>
  <c r="U83" i="46" s="1"/>
  <c r="S87" i="54"/>
  <c r="U87" i="46" s="1"/>
  <c r="S91" i="54"/>
  <c r="U91" i="46" s="1"/>
  <c r="S40" i="54"/>
  <c r="U40" i="46" s="1"/>
  <c r="S57" i="54"/>
  <c r="U57" i="46" s="1"/>
  <c r="S69" i="54"/>
  <c r="U69" i="46" s="1"/>
  <c r="S75" i="54"/>
  <c r="U75" i="46" s="1"/>
  <c r="S73" i="54"/>
  <c r="U73" i="46" s="1"/>
  <c r="S80" i="54"/>
  <c r="U80" i="46" s="1"/>
  <c r="S86" i="54"/>
  <c r="U86" i="46" s="1"/>
  <c r="S90" i="54"/>
  <c r="U90" i="46" s="1"/>
  <c r="S52" i="54"/>
  <c r="U52" i="46" s="1"/>
  <c r="S65" i="54"/>
  <c r="U65" i="46" s="1"/>
  <c r="S68" i="54"/>
  <c r="U68" i="46" s="1"/>
  <c r="S79" i="54"/>
  <c r="U79" i="46" s="1"/>
  <c r="S36" i="54"/>
  <c r="U36" i="46" s="1"/>
  <c r="S89" i="54"/>
  <c r="U89" i="46" s="1"/>
  <c r="S92" i="54"/>
  <c r="U92" i="46" s="1"/>
  <c r="S99" i="54"/>
  <c r="U99" i="46" s="1"/>
  <c r="S106" i="54"/>
  <c r="U106" i="46" s="1"/>
  <c r="S109" i="54"/>
  <c r="U109" i="46" s="1"/>
  <c r="S113" i="54"/>
  <c r="U113" i="46" s="1"/>
  <c r="S117" i="54"/>
  <c r="U117" i="46" s="1"/>
  <c r="S121" i="54"/>
  <c r="U121" i="46" s="1"/>
  <c r="S157" i="54"/>
  <c r="U157" i="46" s="1"/>
  <c r="S64" i="54"/>
  <c r="U64" i="46" s="1"/>
  <c r="S96" i="54"/>
  <c r="U96" i="46" s="1"/>
  <c r="S103" i="54"/>
  <c r="U103" i="46" s="1"/>
  <c r="S56" i="54"/>
  <c r="U56" i="46" s="1"/>
  <c r="S77" i="54"/>
  <c r="U77" i="46" s="1"/>
  <c r="S88" i="54"/>
  <c r="U88" i="46" s="1"/>
  <c r="S100" i="54"/>
  <c r="U100" i="46" s="1"/>
  <c r="S108" i="54"/>
  <c r="U108" i="46" s="1"/>
  <c r="S112" i="54"/>
  <c r="U112" i="46" s="1"/>
  <c r="S116" i="54"/>
  <c r="U116" i="46" s="1"/>
  <c r="S120" i="54"/>
  <c r="U120" i="46" s="1"/>
  <c r="S17" i="54"/>
  <c r="U17" i="46" s="1"/>
  <c r="S93" i="54"/>
  <c r="U93" i="46" s="1"/>
  <c r="S104" i="54"/>
  <c r="U104" i="46" s="1"/>
  <c r="S67" i="54"/>
  <c r="U67" i="46" s="1"/>
  <c r="S85" i="54"/>
  <c r="U85" i="46" s="1"/>
  <c r="S156" i="54"/>
  <c r="U156" i="46" s="1"/>
  <c r="S107" i="54"/>
  <c r="U107" i="46" s="1"/>
  <c r="S111" i="54"/>
  <c r="U111" i="46" s="1"/>
  <c r="S123" i="54"/>
  <c r="U123" i="46" s="1"/>
  <c r="S125" i="54"/>
  <c r="U125" i="46" s="1"/>
  <c r="S129" i="54"/>
  <c r="U129" i="46" s="1"/>
  <c r="S133" i="54"/>
  <c r="U133" i="46" s="1"/>
  <c r="S137" i="54"/>
  <c r="U137" i="46" s="1"/>
  <c r="S141" i="54"/>
  <c r="U141" i="46" s="1"/>
  <c r="S71" i="54"/>
  <c r="U71" i="46" s="1"/>
  <c r="S101" i="54"/>
  <c r="U101" i="46" s="1"/>
  <c r="S114" i="54"/>
  <c r="U114" i="46" s="1"/>
  <c r="S124" i="54"/>
  <c r="U124" i="46" s="1"/>
  <c r="S84" i="54"/>
  <c r="U84" i="46" s="1"/>
  <c r="S98" i="54"/>
  <c r="U98" i="46" s="1"/>
  <c r="S122" i="54"/>
  <c r="U122" i="46" s="1"/>
  <c r="S128" i="54"/>
  <c r="U128" i="46" s="1"/>
  <c r="S132" i="54"/>
  <c r="U132" i="46" s="1"/>
  <c r="S136" i="54"/>
  <c r="U136" i="46" s="1"/>
  <c r="S95" i="54"/>
  <c r="U95" i="46" s="1"/>
  <c r="S115" i="54"/>
  <c r="U115" i="46" s="1"/>
  <c r="S97" i="54"/>
  <c r="U97" i="46" s="1"/>
  <c r="S118" i="54"/>
  <c r="U118" i="46" s="1"/>
  <c r="S127" i="54"/>
  <c r="U127" i="46" s="1"/>
  <c r="S131" i="54"/>
  <c r="U131" i="46" s="1"/>
  <c r="S135" i="54"/>
  <c r="U135" i="46" s="1"/>
  <c r="S139" i="54"/>
  <c r="U139" i="46" s="1"/>
  <c r="AA6" i="54"/>
  <c r="AC6" i="46" s="1"/>
  <c r="AA10" i="54"/>
  <c r="AC10" i="46" s="1"/>
  <c r="AA14" i="54"/>
  <c r="AC14" i="46" s="1"/>
  <c r="AA18" i="54"/>
  <c r="AC18" i="46" s="1"/>
  <c r="AA22" i="54"/>
  <c r="AC22" i="46" s="1"/>
  <c r="AA26" i="54"/>
  <c r="AC26" i="46" s="1"/>
  <c r="AA8" i="54"/>
  <c r="AC8" i="46" s="1"/>
  <c r="AA12" i="54"/>
  <c r="AC12" i="46" s="1"/>
  <c r="AA16" i="54"/>
  <c r="AC16" i="46" s="1"/>
  <c r="AA20" i="54"/>
  <c r="AC20" i="46" s="1"/>
  <c r="AA24" i="54"/>
  <c r="AC24" i="46" s="1"/>
  <c r="AA7" i="54"/>
  <c r="AC7" i="46" s="1"/>
  <c r="AA11" i="54"/>
  <c r="AC11" i="46" s="1"/>
  <c r="AA15" i="54"/>
  <c r="AC15" i="46" s="1"/>
  <c r="AA19" i="54"/>
  <c r="AC19" i="46" s="1"/>
  <c r="AA25" i="54"/>
  <c r="AC25" i="46" s="1"/>
  <c r="AA17" i="54"/>
  <c r="AC17" i="46" s="1"/>
  <c r="AA35" i="54"/>
  <c r="AC35" i="46" s="1"/>
  <c r="AA32" i="54"/>
  <c r="AC32" i="46" s="1"/>
  <c r="AA39" i="54"/>
  <c r="AC39" i="46" s="1"/>
  <c r="AA41" i="54"/>
  <c r="AC41" i="46" s="1"/>
  <c r="AA9" i="54"/>
  <c r="AC9" i="46" s="1"/>
  <c r="AA13" i="54"/>
  <c r="AC13" i="46" s="1"/>
  <c r="AA50" i="54"/>
  <c r="AC50" i="46" s="1"/>
  <c r="AA28" i="54"/>
  <c r="AC28" i="46" s="1"/>
  <c r="AA29" i="54"/>
  <c r="AC29" i="46" s="1"/>
  <c r="AA30" i="54"/>
  <c r="AC30" i="46" s="1"/>
  <c r="AA31" i="54"/>
  <c r="AC31" i="46" s="1"/>
  <c r="AA36" i="54"/>
  <c r="AC36" i="46" s="1"/>
  <c r="AA51" i="54"/>
  <c r="AC51" i="46" s="1"/>
  <c r="AA23" i="54"/>
  <c r="AC23" i="46" s="1"/>
  <c r="AA38" i="54"/>
  <c r="AC38" i="46" s="1"/>
  <c r="AA34" i="54"/>
  <c r="AC34" i="46" s="1"/>
  <c r="AA40" i="54"/>
  <c r="AC40" i="46" s="1"/>
  <c r="AA48" i="54"/>
  <c r="AC48" i="46" s="1"/>
  <c r="AA52" i="54"/>
  <c r="AC52" i="46" s="1"/>
  <c r="AA56" i="54"/>
  <c r="AC56" i="46" s="1"/>
  <c r="AA60" i="54"/>
  <c r="AC60" i="46" s="1"/>
  <c r="AA62" i="54"/>
  <c r="AC62" i="46" s="1"/>
  <c r="AA47" i="54"/>
  <c r="AC47" i="46" s="1"/>
  <c r="AA66" i="54"/>
  <c r="AC66" i="46" s="1"/>
  <c r="AA46" i="54"/>
  <c r="AC46" i="46" s="1"/>
  <c r="AA59" i="54"/>
  <c r="AC59" i="46" s="1"/>
  <c r="AA63" i="54"/>
  <c r="AC63" i="46" s="1"/>
  <c r="AA45" i="54"/>
  <c r="AC45" i="46" s="1"/>
  <c r="AA57" i="54"/>
  <c r="AC57" i="46" s="1"/>
  <c r="AA58" i="54"/>
  <c r="AC58" i="46" s="1"/>
  <c r="AA67" i="54"/>
  <c r="AC67" i="46" s="1"/>
  <c r="AA70" i="54"/>
  <c r="AC70" i="46" s="1"/>
  <c r="AA74" i="54"/>
  <c r="AC74" i="46" s="1"/>
  <c r="AA78" i="54"/>
  <c r="AC78" i="46" s="1"/>
  <c r="AA82" i="54"/>
  <c r="AC82" i="46" s="1"/>
  <c r="AA21" i="54"/>
  <c r="AC21" i="46" s="1"/>
  <c r="AA37" i="54"/>
  <c r="AC37" i="46" s="1"/>
  <c r="AA64" i="54"/>
  <c r="AC64" i="46" s="1"/>
  <c r="AA80" i="54"/>
  <c r="AC80" i="46" s="1"/>
  <c r="AA83" i="54"/>
  <c r="AC83" i="46" s="1"/>
  <c r="AA87" i="54"/>
  <c r="AC87" i="46" s="1"/>
  <c r="AA91" i="54"/>
  <c r="AC91" i="46" s="1"/>
  <c r="AA27" i="54"/>
  <c r="AC27" i="46" s="1"/>
  <c r="AA79" i="54"/>
  <c r="AC79" i="46" s="1"/>
  <c r="AA42" i="54"/>
  <c r="AC42" i="46" s="1"/>
  <c r="AA44" i="54"/>
  <c r="AC44" i="46" s="1"/>
  <c r="AA71" i="54"/>
  <c r="AC71" i="46" s="1"/>
  <c r="AA86" i="54"/>
  <c r="AC86" i="46" s="1"/>
  <c r="AA90" i="54"/>
  <c r="AC90" i="46" s="1"/>
  <c r="AA54" i="54"/>
  <c r="AC54" i="46" s="1"/>
  <c r="AA61" i="54"/>
  <c r="AC61" i="46" s="1"/>
  <c r="AA85" i="54"/>
  <c r="AC85" i="46" s="1"/>
  <c r="AA96" i="54"/>
  <c r="AC96" i="46" s="1"/>
  <c r="AA103" i="54"/>
  <c r="AC103" i="46" s="1"/>
  <c r="AA109" i="54"/>
  <c r="AC109" i="46" s="1"/>
  <c r="AA113" i="54"/>
  <c r="AC113" i="46" s="1"/>
  <c r="AA117" i="54"/>
  <c r="AC117" i="46" s="1"/>
  <c r="AA121" i="54"/>
  <c r="AC121" i="46" s="1"/>
  <c r="AA157" i="54"/>
  <c r="AC157" i="46" s="1"/>
  <c r="AA72" i="54"/>
  <c r="AC72" i="46" s="1"/>
  <c r="AA156" i="54"/>
  <c r="AC156" i="46" s="1"/>
  <c r="AA100" i="54"/>
  <c r="AC100" i="46" s="1"/>
  <c r="AA49" i="54"/>
  <c r="AC49" i="46" s="1"/>
  <c r="AA65" i="54"/>
  <c r="AC65" i="46" s="1"/>
  <c r="AA76" i="54"/>
  <c r="AC76" i="46" s="1"/>
  <c r="AA81" i="54"/>
  <c r="AC81" i="46" s="1"/>
  <c r="AA84" i="54"/>
  <c r="AC84" i="46" s="1"/>
  <c r="AA93" i="54"/>
  <c r="AC93" i="46" s="1"/>
  <c r="AA104" i="54"/>
  <c r="AC104" i="46" s="1"/>
  <c r="AA108" i="54"/>
  <c r="AC108" i="46" s="1"/>
  <c r="AA112" i="54"/>
  <c r="AC112" i="46" s="1"/>
  <c r="AA116" i="54"/>
  <c r="AC116" i="46" s="1"/>
  <c r="AA120" i="54"/>
  <c r="AC120" i="46" s="1"/>
  <c r="AA53" i="54"/>
  <c r="AC53" i="46" s="1"/>
  <c r="AA73" i="54"/>
  <c r="AC73" i="46" s="1"/>
  <c r="AA97" i="54"/>
  <c r="AC97" i="46" s="1"/>
  <c r="AA77" i="54"/>
  <c r="AC77" i="46" s="1"/>
  <c r="AA89" i="54"/>
  <c r="AC89" i="46" s="1"/>
  <c r="AA94" i="54"/>
  <c r="AC94" i="46" s="1"/>
  <c r="AA115" i="54"/>
  <c r="AC115" i="46" s="1"/>
  <c r="AA122" i="54"/>
  <c r="AC122" i="46" s="1"/>
  <c r="AA124" i="54"/>
  <c r="AC124" i="46" s="1"/>
  <c r="AA125" i="54"/>
  <c r="AC125" i="46" s="1"/>
  <c r="AA129" i="54"/>
  <c r="AC129" i="46" s="1"/>
  <c r="AA133" i="54"/>
  <c r="AC133" i="46" s="1"/>
  <c r="AA137" i="54"/>
  <c r="AC137" i="46" s="1"/>
  <c r="AA141" i="54"/>
  <c r="AC141" i="46" s="1"/>
  <c r="AA69" i="54"/>
  <c r="AC69" i="46" s="1"/>
  <c r="AA105" i="54"/>
  <c r="AC105" i="46" s="1"/>
  <c r="AA118" i="54"/>
  <c r="AC118" i="46" s="1"/>
  <c r="AA88" i="54"/>
  <c r="AC88" i="46" s="1"/>
  <c r="AA102" i="54"/>
  <c r="AC102" i="46" s="1"/>
  <c r="AA128" i="54"/>
  <c r="AC128" i="46" s="1"/>
  <c r="AA132" i="54"/>
  <c r="AC132" i="46" s="1"/>
  <c r="AA136" i="54"/>
  <c r="AC136" i="46" s="1"/>
  <c r="AA99" i="54"/>
  <c r="AC99" i="46" s="1"/>
  <c r="AA110" i="54"/>
  <c r="AC110" i="46" s="1"/>
  <c r="AA43" i="54"/>
  <c r="AC43" i="46" s="1"/>
  <c r="AA101" i="54"/>
  <c r="AC101" i="46" s="1"/>
  <c r="AA107" i="54"/>
  <c r="AC107" i="46" s="1"/>
  <c r="AA119" i="54"/>
  <c r="AC119" i="46" s="1"/>
  <c r="AA127" i="54"/>
  <c r="AC127" i="46" s="1"/>
  <c r="AA131" i="54"/>
  <c r="AC131" i="46" s="1"/>
  <c r="AA135" i="54"/>
  <c r="AC135" i="46" s="1"/>
  <c r="AA139" i="54"/>
  <c r="AC139" i="46" s="1"/>
  <c r="AE5" i="54"/>
  <c r="AG5" i="46" s="1"/>
  <c r="W5" i="54"/>
  <c r="Y5" i="46" s="1"/>
  <c r="O5" i="54"/>
  <c r="Q5" i="46" s="1"/>
  <c r="G5" i="54"/>
  <c r="I5" i="46" s="1"/>
  <c r="AB155" i="54"/>
  <c r="AD155" i="46" s="1"/>
  <c r="T155" i="54"/>
  <c r="V155" i="46" s="1"/>
  <c r="L155" i="54"/>
  <c r="N155" i="46" s="1"/>
  <c r="D155" i="54"/>
  <c r="F155" i="46" s="1"/>
  <c r="Z154" i="54"/>
  <c r="AB154" i="46" s="1"/>
  <c r="R154" i="54"/>
  <c r="T154" i="46" s="1"/>
  <c r="J154" i="54"/>
  <c r="L154" i="46" s="1"/>
  <c r="AF158" i="54"/>
  <c r="AH158" i="46" s="1"/>
  <c r="X158" i="54"/>
  <c r="Z158" i="46" s="1"/>
  <c r="P158" i="54"/>
  <c r="R158" i="46" s="1"/>
  <c r="H158" i="54"/>
  <c r="J158" i="46" s="1"/>
  <c r="AD153" i="54"/>
  <c r="AF153" i="46" s="1"/>
  <c r="V153" i="54"/>
  <c r="X153" i="46" s="1"/>
  <c r="N153" i="54"/>
  <c r="P153" i="46" s="1"/>
  <c r="F153" i="54"/>
  <c r="H153" i="46" s="1"/>
  <c r="AB152" i="54"/>
  <c r="AD152" i="46" s="1"/>
  <c r="T152" i="54"/>
  <c r="V152" i="46" s="1"/>
  <c r="L152" i="54"/>
  <c r="N152" i="46" s="1"/>
  <c r="D152" i="54"/>
  <c r="F152" i="46" s="1"/>
  <c r="Z151" i="54"/>
  <c r="AB151" i="46" s="1"/>
  <c r="R151" i="54"/>
  <c r="T151" i="46" s="1"/>
  <c r="J151" i="54"/>
  <c r="L151" i="46" s="1"/>
  <c r="AF150" i="54"/>
  <c r="AH150" i="46" s="1"/>
  <c r="X150" i="54"/>
  <c r="Z150" i="46" s="1"/>
  <c r="P150" i="54"/>
  <c r="R150" i="46" s="1"/>
  <c r="H150" i="54"/>
  <c r="J150" i="46" s="1"/>
  <c r="AD149" i="54"/>
  <c r="AF149" i="46" s="1"/>
  <c r="V149" i="54"/>
  <c r="X149" i="46" s="1"/>
  <c r="N149" i="54"/>
  <c r="P149" i="46" s="1"/>
  <c r="F149" i="54"/>
  <c r="H149" i="46" s="1"/>
  <c r="AB148" i="54"/>
  <c r="AD148" i="46" s="1"/>
  <c r="T148" i="54"/>
  <c r="V148" i="46" s="1"/>
  <c r="L148" i="54"/>
  <c r="N148" i="46" s="1"/>
  <c r="D148" i="54"/>
  <c r="F148" i="46" s="1"/>
  <c r="Z147" i="54"/>
  <c r="AB147" i="46" s="1"/>
  <c r="R147" i="54"/>
  <c r="T147" i="46" s="1"/>
  <c r="J147" i="54"/>
  <c r="L147" i="46" s="1"/>
  <c r="AF146" i="54"/>
  <c r="AH146" i="46" s="1"/>
  <c r="X146" i="54"/>
  <c r="Z146" i="46" s="1"/>
  <c r="P146" i="54"/>
  <c r="R146" i="46" s="1"/>
  <c r="H146" i="54"/>
  <c r="J146" i="46" s="1"/>
  <c r="AD145" i="54"/>
  <c r="AF145" i="46" s="1"/>
  <c r="V145" i="54"/>
  <c r="X145" i="46" s="1"/>
  <c r="N145" i="54"/>
  <c r="P145" i="46" s="1"/>
  <c r="F145" i="54"/>
  <c r="H145" i="46" s="1"/>
  <c r="AB144" i="54"/>
  <c r="AD144" i="46" s="1"/>
  <c r="T144" i="54"/>
  <c r="V144" i="46" s="1"/>
  <c r="L144" i="54"/>
  <c r="N144" i="46" s="1"/>
  <c r="D144" i="54"/>
  <c r="F144" i="46" s="1"/>
  <c r="Z143" i="54"/>
  <c r="AB143" i="46" s="1"/>
  <c r="R143" i="54"/>
  <c r="T143" i="46" s="1"/>
  <c r="I143" i="54"/>
  <c r="K143" i="46" s="1"/>
  <c r="AC142" i="54"/>
  <c r="AE142" i="46" s="1"/>
  <c r="O142" i="54"/>
  <c r="Q142" i="46" s="1"/>
  <c r="AC141" i="54"/>
  <c r="AE141" i="46" s="1"/>
  <c r="M141" i="54"/>
  <c r="O141" i="46" s="1"/>
  <c r="AA140" i="54"/>
  <c r="AC140" i="46" s="1"/>
  <c r="K140" i="54"/>
  <c r="M140" i="46" s="1"/>
  <c r="Y139" i="54"/>
  <c r="AA139" i="46" s="1"/>
  <c r="E139" i="54"/>
  <c r="G139" i="46" s="1"/>
  <c r="L138" i="54"/>
  <c r="N138" i="46" s="1"/>
  <c r="AE136" i="54"/>
  <c r="AG136" i="46" s="1"/>
  <c r="H136" i="54"/>
  <c r="J136" i="46" s="1"/>
  <c r="T135" i="54"/>
  <c r="V135" i="46" s="1"/>
  <c r="AA134" i="54"/>
  <c r="AC134" i="46" s="1"/>
  <c r="D134" i="54"/>
  <c r="F134" i="46" s="1"/>
  <c r="P133" i="54"/>
  <c r="R133" i="46" s="1"/>
  <c r="W132" i="54"/>
  <c r="Y132" i="46" s="1"/>
  <c r="AD131" i="54"/>
  <c r="AF131" i="46" s="1"/>
  <c r="L131" i="54"/>
  <c r="N131" i="46" s="1"/>
  <c r="S130" i="54"/>
  <c r="U130" i="46" s="1"/>
  <c r="Z129" i="54"/>
  <c r="AB129" i="46" s="1"/>
  <c r="H129" i="54"/>
  <c r="J129" i="46" s="1"/>
  <c r="O128" i="54"/>
  <c r="Q128" i="46" s="1"/>
  <c r="V127" i="54"/>
  <c r="X127" i="46" s="1"/>
  <c r="D127" i="54"/>
  <c r="F127" i="46" s="1"/>
  <c r="K126" i="54"/>
  <c r="M126" i="46" s="1"/>
  <c r="R125" i="54"/>
  <c r="T125" i="46" s="1"/>
  <c r="AD157" i="54"/>
  <c r="AF157" i="46" s="1"/>
  <c r="D157" i="54"/>
  <c r="F157" i="46" s="1"/>
  <c r="G124" i="54"/>
  <c r="I124" i="46" s="1"/>
  <c r="N123" i="54"/>
  <c r="P123" i="46" s="1"/>
  <c r="N122" i="54"/>
  <c r="P122" i="46" s="1"/>
  <c r="N121" i="54"/>
  <c r="P121" i="46" s="1"/>
  <c r="T120" i="54"/>
  <c r="V120" i="46" s="1"/>
  <c r="S119" i="54"/>
  <c r="U119" i="46" s="1"/>
  <c r="K118" i="54"/>
  <c r="M118" i="46" s="1"/>
  <c r="F116" i="54"/>
  <c r="H116" i="46" s="1"/>
  <c r="AE113" i="54"/>
  <c r="AG113" i="46" s="1"/>
  <c r="W112" i="54"/>
  <c r="Y112" i="46" s="1"/>
  <c r="P111" i="54"/>
  <c r="R111" i="46" s="1"/>
  <c r="R110" i="54"/>
  <c r="T110" i="46" s="1"/>
  <c r="J109" i="54"/>
  <c r="L109" i="46" s="1"/>
  <c r="AD107" i="54"/>
  <c r="AF107" i="46" s="1"/>
  <c r="Y106" i="54"/>
  <c r="AA106" i="46" s="1"/>
  <c r="AE104" i="54"/>
  <c r="AG104" i="46" s="1"/>
  <c r="G103" i="54"/>
  <c r="I103" i="46" s="1"/>
  <c r="AC101" i="54"/>
  <c r="AE101" i="46" s="1"/>
  <c r="E100" i="54"/>
  <c r="G100" i="46" s="1"/>
  <c r="K98" i="54"/>
  <c r="M98" i="46" s="1"/>
  <c r="AF96" i="54"/>
  <c r="AH96" i="46" s="1"/>
  <c r="I95" i="54"/>
  <c r="K95" i="46" s="1"/>
  <c r="O93" i="54"/>
  <c r="Q93" i="46" s="1"/>
  <c r="D92" i="54"/>
  <c r="F92" i="46" s="1"/>
  <c r="O90" i="54"/>
  <c r="Q90" i="46" s="1"/>
  <c r="J87" i="54"/>
  <c r="L87" i="46" s="1"/>
  <c r="D85" i="54"/>
  <c r="F85" i="46" s="1"/>
  <c r="P81" i="54"/>
  <c r="R81" i="46" s="1"/>
  <c r="F74" i="54"/>
  <c r="H74" i="46" s="1"/>
  <c r="Z68" i="54"/>
  <c r="AB68" i="46" s="1"/>
  <c r="P61" i="54"/>
  <c r="R61" i="46" s="1"/>
  <c r="Z55" i="54"/>
  <c r="AB55" i="46" s="1"/>
  <c r="AC43" i="54"/>
  <c r="AE43" i="46" s="1"/>
  <c r="X8" i="54"/>
  <c r="Z8" i="46" s="1"/>
  <c r="X12" i="54"/>
  <c r="Z12" i="46" s="1"/>
  <c r="X16" i="54"/>
  <c r="Z16" i="46" s="1"/>
  <c r="X20" i="54"/>
  <c r="Z20" i="46" s="1"/>
  <c r="X24" i="54"/>
  <c r="Z24" i="46" s="1"/>
  <c r="X6" i="54"/>
  <c r="Z6" i="46" s="1"/>
  <c r="X10" i="54"/>
  <c r="Z10" i="46" s="1"/>
  <c r="X14" i="54"/>
  <c r="Z14" i="46" s="1"/>
  <c r="X18" i="54"/>
  <c r="Z18" i="46" s="1"/>
  <c r="X11" i="54"/>
  <c r="Z11" i="46" s="1"/>
  <c r="X28" i="54"/>
  <c r="Z28" i="46" s="1"/>
  <c r="X32" i="54"/>
  <c r="Z32" i="46" s="1"/>
  <c r="X36" i="54"/>
  <c r="Z36" i="46" s="1"/>
  <c r="X40" i="54"/>
  <c r="Z40" i="46" s="1"/>
  <c r="X21" i="54"/>
  <c r="Z21" i="46" s="1"/>
  <c r="X27" i="54"/>
  <c r="Z27" i="46" s="1"/>
  <c r="X30" i="54"/>
  <c r="Z30" i="46" s="1"/>
  <c r="X31" i="54"/>
  <c r="Z31" i="46" s="1"/>
  <c r="X44" i="54"/>
  <c r="Z44" i="46" s="1"/>
  <c r="X48" i="54"/>
  <c r="Z48" i="46" s="1"/>
  <c r="X52" i="54"/>
  <c r="Z52" i="46" s="1"/>
  <c r="X56" i="54"/>
  <c r="Z56" i="46" s="1"/>
  <c r="X60" i="54"/>
  <c r="Z60" i="46" s="1"/>
  <c r="X64" i="54"/>
  <c r="Z64" i="46" s="1"/>
  <c r="X9" i="54"/>
  <c r="Z9" i="46" s="1"/>
  <c r="X33" i="54"/>
  <c r="Z33" i="46" s="1"/>
  <c r="X38" i="54"/>
  <c r="Z38" i="46" s="1"/>
  <c r="X17" i="54"/>
  <c r="Z17" i="46" s="1"/>
  <c r="X23" i="54"/>
  <c r="Z23" i="46" s="1"/>
  <c r="X26" i="54"/>
  <c r="Z26" i="46" s="1"/>
  <c r="X34" i="54"/>
  <c r="Z34" i="46" s="1"/>
  <c r="X43" i="54"/>
  <c r="Z43" i="46" s="1"/>
  <c r="X45" i="54"/>
  <c r="Z45" i="46" s="1"/>
  <c r="X15" i="54"/>
  <c r="Z15" i="46" s="1"/>
  <c r="X7" i="54"/>
  <c r="Z7" i="46" s="1"/>
  <c r="X25" i="54"/>
  <c r="Z25" i="46" s="1"/>
  <c r="X35" i="54"/>
  <c r="Z35" i="46" s="1"/>
  <c r="X37" i="54"/>
  <c r="Z37" i="46" s="1"/>
  <c r="X13" i="54"/>
  <c r="Z13" i="46" s="1"/>
  <c r="X22" i="54"/>
  <c r="Z22" i="46" s="1"/>
  <c r="X29" i="54"/>
  <c r="Z29" i="46" s="1"/>
  <c r="X39" i="54"/>
  <c r="Z39" i="46" s="1"/>
  <c r="X42" i="54"/>
  <c r="Z42" i="46" s="1"/>
  <c r="X57" i="54"/>
  <c r="Z57" i="46" s="1"/>
  <c r="X58" i="54"/>
  <c r="Z58" i="46" s="1"/>
  <c r="X67" i="54"/>
  <c r="Z67" i="46" s="1"/>
  <c r="X70" i="54"/>
  <c r="Z70" i="46" s="1"/>
  <c r="X74" i="54"/>
  <c r="Z74" i="46" s="1"/>
  <c r="X78" i="54"/>
  <c r="Z78" i="46" s="1"/>
  <c r="X82" i="54"/>
  <c r="Z82" i="46" s="1"/>
  <c r="X46" i="54"/>
  <c r="Z46" i="46" s="1"/>
  <c r="X19" i="54"/>
  <c r="Z19" i="46" s="1"/>
  <c r="X51" i="54"/>
  <c r="Z51" i="46" s="1"/>
  <c r="X69" i="54"/>
  <c r="Z69" i="46" s="1"/>
  <c r="X73" i="54"/>
  <c r="Z73" i="46" s="1"/>
  <c r="X55" i="54"/>
  <c r="Z55" i="46" s="1"/>
  <c r="X54" i="54"/>
  <c r="Z54" i="46" s="1"/>
  <c r="X71" i="54"/>
  <c r="Z71" i="46" s="1"/>
  <c r="X61" i="54"/>
  <c r="Z61" i="46" s="1"/>
  <c r="X85" i="54"/>
  <c r="Z85" i="46" s="1"/>
  <c r="X89" i="54"/>
  <c r="Z89" i="46" s="1"/>
  <c r="X66" i="54"/>
  <c r="Z66" i="46" s="1"/>
  <c r="X72" i="54"/>
  <c r="Z72" i="46" s="1"/>
  <c r="X77" i="54"/>
  <c r="Z77" i="46" s="1"/>
  <c r="X59" i="54"/>
  <c r="Z59" i="46" s="1"/>
  <c r="X63" i="54"/>
  <c r="Z63" i="46" s="1"/>
  <c r="X76" i="54"/>
  <c r="Z76" i="46" s="1"/>
  <c r="X84" i="54"/>
  <c r="Z84" i="46" s="1"/>
  <c r="X88" i="54"/>
  <c r="Z88" i="46" s="1"/>
  <c r="X156" i="54"/>
  <c r="Z156" i="46" s="1"/>
  <c r="X95" i="54"/>
  <c r="Z95" i="46" s="1"/>
  <c r="X99" i="54"/>
  <c r="Z99" i="46" s="1"/>
  <c r="X103" i="54"/>
  <c r="Z103" i="46" s="1"/>
  <c r="X49" i="54"/>
  <c r="Z49" i="46" s="1"/>
  <c r="X65" i="54"/>
  <c r="Z65" i="46" s="1"/>
  <c r="X81" i="54"/>
  <c r="Z81" i="46" s="1"/>
  <c r="X97" i="54"/>
  <c r="Z97" i="46" s="1"/>
  <c r="X104" i="54"/>
  <c r="Z104" i="46" s="1"/>
  <c r="X83" i="54"/>
  <c r="Z83" i="46" s="1"/>
  <c r="X94" i="54"/>
  <c r="Z94" i="46" s="1"/>
  <c r="X101" i="54"/>
  <c r="Z101" i="46" s="1"/>
  <c r="X107" i="54"/>
  <c r="Z107" i="46" s="1"/>
  <c r="X41" i="54"/>
  <c r="Z41" i="46" s="1"/>
  <c r="X53" i="54"/>
  <c r="Z53" i="46" s="1"/>
  <c r="X98" i="54"/>
  <c r="Z98" i="46" s="1"/>
  <c r="X105" i="54"/>
  <c r="Z105" i="46" s="1"/>
  <c r="X47" i="54"/>
  <c r="Z47" i="46" s="1"/>
  <c r="X79" i="54"/>
  <c r="Z79" i="46" s="1"/>
  <c r="X90" i="54"/>
  <c r="Z90" i="46" s="1"/>
  <c r="X102" i="54"/>
  <c r="Z102" i="46" s="1"/>
  <c r="X110" i="54"/>
  <c r="Z110" i="46" s="1"/>
  <c r="X114" i="54"/>
  <c r="Z114" i="46" s="1"/>
  <c r="X118" i="54"/>
  <c r="Z118" i="46" s="1"/>
  <c r="X50" i="54"/>
  <c r="Z50" i="46" s="1"/>
  <c r="X91" i="54"/>
  <c r="Z91" i="46" s="1"/>
  <c r="X157" i="54"/>
  <c r="Z157" i="46" s="1"/>
  <c r="X62" i="54"/>
  <c r="Z62" i="46" s="1"/>
  <c r="X80" i="54"/>
  <c r="Z80" i="46" s="1"/>
  <c r="X87" i="54"/>
  <c r="Z87" i="46" s="1"/>
  <c r="X113" i="54"/>
  <c r="Z113" i="46" s="1"/>
  <c r="X120" i="54"/>
  <c r="Z120" i="46" s="1"/>
  <c r="X127" i="54"/>
  <c r="Z127" i="46" s="1"/>
  <c r="X131" i="54"/>
  <c r="Z131" i="46" s="1"/>
  <c r="X135" i="54"/>
  <c r="Z135" i="46" s="1"/>
  <c r="X139" i="54"/>
  <c r="Z139" i="46" s="1"/>
  <c r="X96" i="54"/>
  <c r="Z96" i="46" s="1"/>
  <c r="X116" i="54"/>
  <c r="Z116" i="46" s="1"/>
  <c r="X119" i="54"/>
  <c r="Z119" i="46" s="1"/>
  <c r="X86" i="54"/>
  <c r="Z86" i="46" s="1"/>
  <c r="X93" i="54"/>
  <c r="Z93" i="46" s="1"/>
  <c r="X126" i="54"/>
  <c r="Z126" i="46" s="1"/>
  <c r="X130" i="54"/>
  <c r="Z130" i="46" s="1"/>
  <c r="X134" i="54"/>
  <c r="Z134" i="46" s="1"/>
  <c r="X138" i="54"/>
  <c r="Z138" i="46" s="1"/>
  <c r="X142" i="54"/>
  <c r="Z142" i="46" s="1"/>
  <c r="X68" i="54"/>
  <c r="Z68" i="46" s="1"/>
  <c r="X106" i="54"/>
  <c r="Z106" i="46" s="1"/>
  <c r="X108" i="54"/>
  <c r="Z108" i="46" s="1"/>
  <c r="X111" i="54"/>
  <c r="Z111" i="46" s="1"/>
  <c r="X117" i="54"/>
  <c r="Z117" i="46" s="1"/>
  <c r="X123" i="54"/>
  <c r="Z123" i="46" s="1"/>
  <c r="X133" i="54"/>
  <c r="Z133" i="46" s="1"/>
  <c r="H132" i="54"/>
  <c r="J132" i="46" s="1"/>
  <c r="Q9" i="54"/>
  <c r="S9" i="46" s="1"/>
  <c r="Q13" i="54"/>
  <c r="S13" i="46" s="1"/>
  <c r="Q17" i="54"/>
  <c r="S17" i="46" s="1"/>
  <c r="Q21" i="54"/>
  <c r="S21" i="46" s="1"/>
  <c r="Q25" i="54"/>
  <c r="S25" i="46" s="1"/>
  <c r="Q7" i="54"/>
  <c r="S7" i="46" s="1"/>
  <c r="Q11" i="54"/>
  <c r="S11" i="46" s="1"/>
  <c r="Q15" i="54"/>
  <c r="S15" i="46" s="1"/>
  <c r="Q19" i="54"/>
  <c r="S19" i="46" s="1"/>
  <c r="Q23" i="54"/>
  <c r="S23" i="46" s="1"/>
  <c r="Q27" i="54"/>
  <c r="S27" i="46" s="1"/>
  <c r="Q6" i="54"/>
  <c r="S6" i="46" s="1"/>
  <c r="Q10" i="54"/>
  <c r="S10" i="46" s="1"/>
  <c r="Q14" i="54"/>
  <c r="S14" i="46" s="1"/>
  <c r="Q18" i="54"/>
  <c r="S18" i="46" s="1"/>
  <c r="Q12" i="54"/>
  <c r="S12" i="46" s="1"/>
  <c r="Q8" i="54"/>
  <c r="S8" i="46" s="1"/>
  <c r="Q24" i="54"/>
  <c r="S24" i="46" s="1"/>
  <c r="Q28" i="54"/>
  <c r="S28" i="46" s="1"/>
  <c r="Q39" i="54"/>
  <c r="S39" i="46" s="1"/>
  <c r="Q32" i="54"/>
  <c r="S32" i="46" s="1"/>
  <c r="Q36" i="54"/>
  <c r="S36" i="46" s="1"/>
  <c r="Q44" i="54"/>
  <c r="S44" i="46" s="1"/>
  <c r="Q16" i="54"/>
  <c r="S16" i="46" s="1"/>
  <c r="Q37" i="54"/>
  <c r="S37" i="46" s="1"/>
  <c r="Q47" i="54"/>
  <c r="S47" i="46" s="1"/>
  <c r="Q33" i="54"/>
  <c r="S33" i="46" s="1"/>
  <c r="Q20" i="54"/>
  <c r="S20" i="46" s="1"/>
  <c r="Q40" i="54"/>
  <c r="S40" i="46" s="1"/>
  <c r="Q48" i="54"/>
  <c r="S48" i="46" s="1"/>
  <c r="Q22" i="54"/>
  <c r="S22" i="46" s="1"/>
  <c r="Q29" i="54"/>
  <c r="S29" i="46" s="1"/>
  <c r="Q30" i="54"/>
  <c r="S30" i="46" s="1"/>
  <c r="Q35" i="54"/>
  <c r="S35" i="46" s="1"/>
  <c r="Q31" i="54"/>
  <c r="S31" i="46" s="1"/>
  <c r="Q42" i="54"/>
  <c r="S42" i="46" s="1"/>
  <c r="Q41" i="54"/>
  <c r="S41" i="46" s="1"/>
  <c r="Q52" i="54"/>
  <c r="S52" i="46" s="1"/>
  <c r="Q60" i="54"/>
  <c r="S60" i="46" s="1"/>
  <c r="Q38" i="54"/>
  <c r="S38" i="46" s="1"/>
  <c r="Q50" i="54"/>
  <c r="S50" i="46" s="1"/>
  <c r="Q53" i="54"/>
  <c r="S53" i="46" s="1"/>
  <c r="Q61" i="54"/>
  <c r="S61" i="46" s="1"/>
  <c r="Q66" i="54"/>
  <c r="S66" i="46" s="1"/>
  <c r="Q34" i="54"/>
  <c r="S34" i="46" s="1"/>
  <c r="Q63" i="54"/>
  <c r="S63" i="46" s="1"/>
  <c r="Q26" i="54"/>
  <c r="S26" i="46" s="1"/>
  <c r="Q43" i="54"/>
  <c r="S43" i="46" s="1"/>
  <c r="Q49" i="54"/>
  <c r="S49" i="46" s="1"/>
  <c r="Q59" i="54"/>
  <c r="S59" i="46" s="1"/>
  <c r="Q67" i="54"/>
  <c r="S67" i="46" s="1"/>
  <c r="Q58" i="54"/>
  <c r="S58" i="46" s="1"/>
  <c r="Q64" i="54"/>
  <c r="S64" i="46" s="1"/>
  <c r="Q69" i="54"/>
  <c r="S69" i="46" s="1"/>
  <c r="Q73" i="54"/>
  <c r="S73" i="46" s="1"/>
  <c r="Q77" i="54"/>
  <c r="S77" i="46" s="1"/>
  <c r="Q81" i="54"/>
  <c r="S81" i="46" s="1"/>
  <c r="Q57" i="54"/>
  <c r="S57" i="46" s="1"/>
  <c r="Q75" i="54"/>
  <c r="S75" i="46" s="1"/>
  <c r="Q80" i="54"/>
  <c r="S80" i="46" s="1"/>
  <c r="Q86" i="54"/>
  <c r="S86" i="46" s="1"/>
  <c r="Q90" i="54"/>
  <c r="S90" i="46" s="1"/>
  <c r="Q68" i="54"/>
  <c r="S68" i="46" s="1"/>
  <c r="Q70" i="54"/>
  <c r="S70" i="46" s="1"/>
  <c r="Q55" i="54"/>
  <c r="S55" i="46" s="1"/>
  <c r="Q65" i="54"/>
  <c r="S65" i="46" s="1"/>
  <c r="Q79" i="54"/>
  <c r="S79" i="46" s="1"/>
  <c r="Q85" i="54"/>
  <c r="S85" i="46" s="1"/>
  <c r="Q89" i="54"/>
  <c r="S89" i="46" s="1"/>
  <c r="Q92" i="54"/>
  <c r="S92" i="46" s="1"/>
  <c r="Q51" i="54"/>
  <c r="S51" i="46" s="1"/>
  <c r="Q62" i="54"/>
  <c r="S62" i="46" s="1"/>
  <c r="Q78" i="54"/>
  <c r="S78" i="46" s="1"/>
  <c r="Q74" i="54"/>
  <c r="S74" i="46" s="1"/>
  <c r="Q88" i="54"/>
  <c r="S88" i="46" s="1"/>
  <c r="Q91" i="54"/>
  <c r="S91" i="46" s="1"/>
  <c r="Q96" i="54"/>
  <c r="S96" i="46" s="1"/>
  <c r="Q108" i="54"/>
  <c r="S108" i="46" s="1"/>
  <c r="Q112" i="54"/>
  <c r="S112" i="46" s="1"/>
  <c r="Q116" i="54"/>
  <c r="S116" i="46" s="1"/>
  <c r="Q120" i="54"/>
  <c r="S120" i="46" s="1"/>
  <c r="Q124" i="54"/>
  <c r="S124" i="46" s="1"/>
  <c r="Q56" i="54"/>
  <c r="S56" i="46" s="1"/>
  <c r="Q82" i="54"/>
  <c r="S82" i="46" s="1"/>
  <c r="Q93" i="54"/>
  <c r="S93" i="46" s="1"/>
  <c r="Q100" i="54"/>
  <c r="S100" i="46" s="1"/>
  <c r="Q87" i="54"/>
  <c r="S87" i="46" s="1"/>
  <c r="Q156" i="54"/>
  <c r="S156" i="46" s="1"/>
  <c r="Q97" i="54"/>
  <c r="S97" i="46" s="1"/>
  <c r="Q104" i="54"/>
  <c r="S104" i="46" s="1"/>
  <c r="Q107" i="54"/>
  <c r="S107" i="46" s="1"/>
  <c r="Q111" i="54"/>
  <c r="S111" i="46" s="1"/>
  <c r="Q115" i="54"/>
  <c r="S115" i="46" s="1"/>
  <c r="Q119" i="54"/>
  <c r="S119" i="46" s="1"/>
  <c r="Q123" i="54"/>
  <c r="S123" i="46" s="1"/>
  <c r="Q45" i="54"/>
  <c r="S45" i="46" s="1"/>
  <c r="Q94" i="54"/>
  <c r="S94" i="46" s="1"/>
  <c r="Q101" i="54"/>
  <c r="S101" i="46" s="1"/>
  <c r="Q71" i="54"/>
  <c r="S71" i="46" s="1"/>
  <c r="Q84" i="54"/>
  <c r="S84" i="46" s="1"/>
  <c r="Q98" i="54"/>
  <c r="S98" i="46" s="1"/>
  <c r="Q117" i="54"/>
  <c r="S117" i="46" s="1"/>
  <c r="Q122" i="54"/>
  <c r="S122" i="46" s="1"/>
  <c r="Q128" i="54"/>
  <c r="S128" i="46" s="1"/>
  <c r="Q132" i="54"/>
  <c r="S132" i="46" s="1"/>
  <c r="Q136" i="54"/>
  <c r="S136" i="46" s="1"/>
  <c r="Q140" i="54"/>
  <c r="S140" i="46" s="1"/>
  <c r="Q46" i="54"/>
  <c r="S46" i="46" s="1"/>
  <c r="Q95" i="54"/>
  <c r="S95" i="46" s="1"/>
  <c r="Q76" i="54"/>
  <c r="S76" i="46" s="1"/>
  <c r="Q83" i="54"/>
  <c r="S83" i="46" s="1"/>
  <c r="Q106" i="54"/>
  <c r="S106" i="46" s="1"/>
  <c r="Q109" i="54"/>
  <c r="S109" i="46" s="1"/>
  <c r="Q118" i="54"/>
  <c r="S118" i="46" s="1"/>
  <c r="Q121" i="54"/>
  <c r="S121" i="46" s="1"/>
  <c r="Q157" i="54"/>
  <c r="S157" i="46" s="1"/>
  <c r="Q127" i="54"/>
  <c r="S127" i="46" s="1"/>
  <c r="Q131" i="54"/>
  <c r="S131" i="46" s="1"/>
  <c r="Q135" i="54"/>
  <c r="S135" i="46" s="1"/>
  <c r="Q139" i="54"/>
  <c r="S139" i="46" s="1"/>
  <c r="Q54" i="54"/>
  <c r="S54" i="46" s="1"/>
  <c r="Q103" i="54"/>
  <c r="S103" i="46" s="1"/>
  <c r="Q105" i="54"/>
  <c r="S105" i="46" s="1"/>
  <c r="Q110" i="54"/>
  <c r="S110" i="46" s="1"/>
  <c r="Q126" i="54"/>
  <c r="S126" i="46" s="1"/>
  <c r="Q130" i="54"/>
  <c r="S130" i="46" s="1"/>
  <c r="Q134" i="54"/>
  <c r="S134" i="46" s="1"/>
  <c r="Q138" i="54"/>
  <c r="S138" i="46" s="1"/>
  <c r="Q142" i="54"/>
  <c r="S142" i="46" s="1"/>
  <c r="Y5" i="54"/>
  <c r="AA5" i="46" s="1"/>
  <c r="AF145" i="54"/>
  <c r="AH145" i="46" s="1"/>
  <c r="P145" i="54"/>
  <c r="R145" i="46" s="1"/>
  <c r="H145" i="54"/>
  <c r="J145" i="46" s="1"/>
  <c r="Y125" i="54"/>
  <c r="AA125" i="46" s="1"/>
  <c r="J9" i="54"/>
  <c r="L9" i="46" s="1"/>
  <c r="J13" i="54"/>
  <c r="L13" i="46" s="1"/>
  <c r="J17" i="54"/>
  <c r="L17" i="46" s="1"/>
  <c r="J21" i="54"/>
  <c r="L21" i="46" s="1"/>
  <c r="J25" i="54"/>
  <c r="L25" i="46" s="1"/>
  <c r="J7" i="54"/>
  <c r="L7" i="46" s="1"/>
  <c r="J11" i="54"/>
  <c r="L11" i="46" s="1"/>
  <c r="J15" i="54"/>
  <c r="L15" i="46" s="1"/>
  <c r="J19" i="54"/>
  <c r="L19" i="46" s="1"/>
  <c r="J20" i="54"/>
  <c r="L20" i="46" s="1"/>
  <c r="J23" i="54"/>
  <c r="L23" i="46" s="1"/>
  <c r="J29" i="54"/>
  <c r="L29" i="46" s="1"/>
  <c r="J33" i="54"/>
  <c r="L33" i="46" s="1"/>
  <c r="J37" i="54"/>
  <c r="L37" i="46" s="1"/>
  <c r="J6" i="54"/>
  <c r="L6" i="46" s="1"/>
  <c r="J14" i="54"/>
  <c r="L14" i="46" s="1"/>
  <c r="J31" i="54"/>
  <c r="L31" i="46" s="1"/>
  <c r="J38" i="54"/>
  <c r="L38" i="46" s="1"/>
  <c r="J41" i="54"/>
  <c r="L41" i="46" s="1"/>
  <c r="J45" i="54"/>
  <c r="L45" i="46" s="1"/>
  <c r="J49" i="54"/>
  <c r="L49" i="46" s="1"/>
  <c r="J53" i="54"/>
  <c r="L53" i="46" s="1"/>
  <c r="J57" i="54"/>
  <c r="L57" i="46" s="1"/>
  <c r="J61" i="54"/>
  <c r="L61" i="46" s="1"/>
  <c r="J65" i="54"/>
  <c r="L65" i="46" s="1"/>
  <c r="J16" i="54"/>
  <c r="L16" i="46" s="1"/>
  <c r="J18" i="54"/>
  <c r="L18" i="46" s="1"/>
  <c r="J22" i="54"/>
  <c r="L22" i="46" s="1"/>
  <c r="J26" i="54"/>
  <c r="L26" i="46" s="1"/>
  <c r="J35" i="54"/>
  <c r="L35" i="46" s="1"/>
  <c r="J43" i="54"/>
  <c r="L43" i="46" s="1"/>
  <c r="J46" i="54"/>
  <c r="L46" i="46" s="1"/>
  <c r="J8" i="54"/>
  <c r="L8" i="46" s="1"/>
  <c r="J28" i="54"/>
  <c r="L28" i="46" s="1"/>
  <c r="J30" i="54"/>
  <c r="L30" i="46" s="1"/>
  <c r="J34" i="54"/>
  <c r="L34" i="46" s="1"/>
  <c r="J10" i="54"/>
  <c r="L10" i="46" s="1"/>
  <c r="J32" i="54"/>
  <c r="L32" i="46" s="1"/>
  <c r="J39" i="54"/>
  <c r="L39" i="46" s="1"/>
  <c r="J42" i="54"/>
  <c r="L42" i="46" s="1"/>
  <c r="J47" i="54"/>
  <c r="L47" i="46" s="1"/>
  <c r="J36" i="54"/>
  <c r="L36" i="46" s="1"/>
  <c r="J40" i="54"/>
  <c r="L40" i="46" s="1"/>
  <c r="J51" i="54"/>
  <c r="L51" i="46" s="1"/>
  <c r="J24" i="54"/>
  <c r="L24" i="46" s="1"/>
  <c r="J27" i="54"/>
  <c r="L27" i="46" s="1"/>
  <c r="J44" i="54"/>
  <c r="L44" i="46" s="1"/>
  <c r="J59" i="54"/>
  <c r="L59" i="46" s="1"/>
  <c r="J71" i="54"/>
  <c r="L71" i="46" s="1"/>
  <c r="J75" i="54"/>
  <c r="L75" i="46" s="1"/>
  <c r="J79" i="54"/>
  <c r="L79" i="46" s="1"/>
  <c r="J55" i="54"/>
  <c r="L55" i="46" s="1"/>
  <c r="J52" i="54"/>
  <c r="L52" i="46" s="1"/>
  <c r="J54" i="54"/>
  <c r="L54" i="46" s="1"/>
  <c r="J62" i="54"/>
  <c r="L62" i="46" s="1"/>
  <c r="J66" i="54"/>
  <c r="L66" i="46" s="1"/>
  <c r="J70" i="54"/>
  <c r="L70" i="46" s="1"/>
  <c r="J74" i="54"/>
  <c r="L74" i="46" s="1"/>
  <c r="J60" i="54"/>
  <c r="L60" i="46" s="1"/>
  <c r="J63" i="54"/>
  <c r="L63" i="46" s="1"/>
  <c r="J67" i="54"/>
  <c r="L67" i="46" s="1"/>
  <c r="J82" i="54"/>
  <c r="L82" i="46" s="1"/>
  <c r="J50" i="54"/>
  <c r="L50" i="46" s="1"/>
  <c r="J64" i="54"/>
  <c r="L64" i="46" s="1"/>
  <c r="J76" i="54"/>
  <c r="L76" i="46" s="1"/>
  <c r="J81" i="54"/>
  <c r="L81" i="46" s="1"/>
  <c r="J86" i="54"/>
  <c r="L86" i="46" s="1"/>
  <c r="J90" i="54"/>
  <c r="L90" i="46" s="1"/>
  <c r="J58" i="54"/>
  <c r="L58" i="46" s="1"/>
  <c r="J72" i="54"/>
  <c r="L72" i="46" s="1"/>
  <c r="J12" i="54"/>
  <c r="L12" i="46" s="1"/>
  <c r="J48" i="54"/>
  <c r="L48" i="46" s="1"/>
  <c r="J56" i="54"/>
  <c r="L56" i="46" s="1"/>
  <c r="J80" i="54"/>
  <c r="L80" i="46" s="1"/>
  <c r="J85" i="54"/>
  <c r="L85" i="46" s="1"/>
  <c r="J89" i="54"/>
  <c r="L89" i="46" s="1"/>
  <c r="J92" i="54"/>
  <c r="L92" i="46" s="1"/>
  <c r="J96" i="54"/>
  <c r="L96" i="46" s="1"/>
  <c r="J100" i="54"/>
  <c r="L100" i="46" s="1"/>
  <c r="J104" i="54"/>
  <c r="L104" i="46" s="1"/>
  <c r="J69" i="54"/>
  <c r="L69" i="46" s="1"/>
  <c r="J99" i="54"/>
  <c r="L99" i="46" s="1"/>
  <c r="J106" i="54"/>
  <c r="L106" i="46" s="1"/>
  <c r="J84" i="54"/>
  <c r="L84" i="46" s="1"/>
  <c r="J103" i="54"/>
  <c r="L103" i="46" s="1"/>
  <c r="J108" i="54"/>
  <c r="L108" i="46" s="1"/>
  <c r="J68" i="54"/>
  <c r="L68" i="46" s="1"/>
  <c r="J78" i="54"/>
  <c r="L78" i="46" s="1"/>
  <c r="J83" i="54"/>
  <c r="L83" i="46" s="1"/>
  <c r="J93" i="54"/>
  <c r="L93" i="46" s="1"/>
  <c r="J107" i="54"/>
  <c r="L107" i="46" s="1"/>
  <c r="J111" i="54"/>
  <c r="L111" i="46" s="1"/>
  <c r="J115" i="54"/>
  <c r="L115" i="46" s="1"/>
  <c r="J119" i="54"/>
  <c r="L119" i="46" s="1"/>
  <c r="J73" i="54"/>
  <c r="L73" i="46" s="1"/>
  <c r="J97" i="54"/>
  <c r="L97" i="46" s="1"/>
  <c r="J110" i="54"/>
  <c r="L110" i="46" s="1"/>
  <c r="J94" i="54"/>
  <c r="L94" i="46" s="1"/>
  <c r="J113" i="54"/>
  <c r="L113" i="46" s="1"/>
  <c r="J116" i="54"/>
  <c r="L116" i="46" s="1"/>
  <c r="J123" i="54"/>
  <c r="L123" i="46" s="1"/>
  <c r="J124" i="54"/>
  <c r="L124" i="46" s="1"/>
  <c r="J128" i="54"/>
  <c r="L128" i="46" s="1"/>
  <c r="J132" i="54"/>
  <c r="L132" i="46" s="1"/>
  <c r="J136" i="54"/>
  <c r="L136" i="46" s="1"/>
  <c r="J140" i="54"/>
  <c r="L140" i="46" s="1"/>
  <c r="J105" i="54"/>
  <c r="L105" i="46" s="1"/>
  <c r="J102" i="54"/>
  <c r="L102" i="46" s="1"/>
  <c r="J114" i="54"/>
  <c r="L114" i="46" s="1"/>
  <c r="J122" i="54"/>
  <c r="L122" i="46" s="1"/>
  <c r="J127" i="54"/>
  <c r="L127" i="46" s="1"/>
  <c r="J131" i="54"/>
  <c r="L131" i="46" s="1"/>
  <c r="J135" i="54"/>
  <c r="L135" i="46" s="1"/>
  <c r="J139" i="54"/>
  <c r="L139" i="46" s="1"/>
  <c r="J91" i="54"/>
  <c r="L91" i="46" s="1"/>
  <c r="J117" i="54"/>
  <c r="L117" i="46" s="1"/>
  <c r="J157" i="54"/>
  <c r="L157" i="46" s="1"/>
  <c r="Q158" i="54"/>
  <c r="S158" i="46" s="1"/>
  <c r="Y146" i="54"/>
  <c r="AA146" i="46" s="1"/>
  <c r="Q146" i="54"/>
  <c r="S146" i="46" s="1"/>
  <c r="I146" i="54"/>
  <c r="K146" i="46" s="1"/>
  <c r="N140" i="54"/>
  <c r="P140" i="46" s="1"/>
  <c r="N136" i="54"/>
  <c r="P136" i="46" s="1"/>
  <c r="L6" i="54"/>
  <c r="N6" i="46" s="1"/>
  <c r="L10" i="54"/>
  <c r="N10" i="46" s="1"/>
  <c r="L14" i="54"/>
  <c r="N14" i="46" s="1"/>
  <c r="L18" i="54"/>
  <c r="N18" i="46" s="1"/>
  <c r="L22" i="54"/>
  <c r="N22" i="46" s="1"/>
  <c r="L26" i="54"/>
  <c r="N26" i="46" s="1"/>
  <c r="L8" i="54"/>
  <c r="N8" i="46" s="1"/>
  <c r="L12" i="54"/>
  <c r="N12" i="46" s="1"/>
  <c r="L16" i="54"/>
  <c r="N16" i="46" s="1"/>
  <c r="L20" i="54"/>
  <c r="N20" i="46" s="1"/>
  <c r="L15" i="54"/>
  <c r="N15" i="46" s="1"/>
  <c r="L30" i="54"/>
  <c r="N30" i="46" s="1"/>
  <c r="L34" i="54"/>
  <c r="N34" i="46" s="1"/>
  <c r="L38" i="54"/>
  <c r="N38" i="46" s="1"/>
  <c r="L21" i="54"/>
  <c r="N21" i="46" s="1"/>
  <c r="L24" i="54"/>
  <c r="N24" i="46" s="1"/>
  <c r="L32" i="54"/>
  <c r="N32" i="46" s="1"/>
  <c r="L7" i="54"/>
  <c r="N7" i="46" s="1"/>
  <c r="L13" i="54"/>
  <c r="N13" i="46" s="1"/>
  <c r="L23" i="54"/>
  <c r="N23" i="46" s="1"/>
  <c r="L27" i="54"/>
  <c r="N27" i="46" s="1"/>
  <c r="L42" i="54"/>
  <c r="N42" i="46" s="1"/>
  <c r="L46" i="54"/>
  <c r="N46" i="46" s="1"/>
  <c r="L50" i="54"/>
  <c r="N50" i="46" s="1"/>
  <c r="L54" i="54"/>
  <c r="N54" i="46" s="1"/>
  <c r="L58" i="54"/>
  <c r="N58" i="46" s="1"/>
  <c r="L62" i="54"/>
  <c r="N62" i="46" s="1"/>
  <c r="L66" i="54"/>
  <c r="N66" i="46" s="1"/>
  <c r="L29" i="54"/>
  <c r="N29" i="46" s="1"/>
  <c r="L40" i="54"/>
  <c r="N40" i="46" s="1"/>
  <c r="L44" i="54"/>
  <c r="N44" i="46" s="1"/>
  <c r="L49" i="54"/>
  <c r="N49" i="46" s="1"/>
  <c r="L11" i="54"/>
  <c r="N11" i="46" s="1"/>
  <c r="L19" i="54"/>
  <c r="N19" i="46" s="1"/>
  <c r="L25" i="54"/>
  <c r="N25" i="46" s="1"/>
  <c r="L28" i="54"/>
  <c r="N28" i="46" s="1"/>
  <c r="L43" i="54"/>
  <c r="N43" i="46" s="1"/>
  <c r="L31" i="54"/>
  <c r="N31" i="46" s="1"/>
  <c r="L33" i="54"/>
  <c r="N33" i="46" s="1"/>
  <c r="L36" i="54"/>
  <c r="N36" i="46" s="1"/>
  <c r="L57" i="54"/>
  <c r="N57" i="46" s="1"/>
  <c r="L68" i="54"/>
  <c r="N68" i="46" s="1"/>
  <c r="L72" i="54"/>
  <c r="N72" i="46" s="1"/>
  <c r="L76" i="54"/>
  <c r="N76" i="46" s="1"/>
  <c r="L80" i="54"/>
  <c r="N80" i="46" s="1"/>
  <c r="L9" i="54"/>
  <c r="N9" i="46" s="1"/>
  <c r="L47" i="54"/>
  <c r="N47" i="46" s="1"/>
  <c r="L48" i="54"/>
  <c r="N48" i="46" s="1"/>
  <c r="L56" i="54"/>
  <c r="N56" i="46" s="1"/>
  <c r="L65" i="54"/>
  <c r="N65" i="46" s="1"/>
  <c r="L37" i="54"/>
  <c r="N37" i="46" s="1"/>
  <c r="L55" i="54"/>
  <c r="N55" i="46" s="1"/>
  <c r="L71" i="54"/>
  <c r="N71" i="46" s="1"/>
  <c r="L41" i="54"/>
  <c r="N41" i="46" s="1"/>
  <c r="L51" i="54"/>
  <c r="N51" i="46" s="1"/>
  <c r="L52" i="54"/>
  <c r="N52" i="46" s="1"/>
  <c r="L74" i="54"/>
  <c r="N74" i="46" s="1"/>
  <c r="L35" i="54"/>
  <c r="N35" i="46" s="1"/>
  <c r="L53" i="54"/>
  <c r="N53" i="46" s="1"/>
  <c r="L60" i="54"/>
  <c r="N60" i="46" s="1"/>
  <c r="L77" i="54"/>
  <c r="N77" i="46" s="1"/>
  <c r="L82" i="54"/>
  <c r="N82" i="46" s="1"/>
  <c r="L83" i="54"/>
  <c r="N83" i="46" s="1"/>
  <c r="L87" i="54"/>
  <c r="N87" i="46" s="1"/>
  <c r="L67" i="54"/>
  <c r="N67" i="46" s="1"/>
  <c r="L64" i="54"/>
  <c r="N64" i="46" s="1"/>
  <c r="L81" i="54"/>
  <c r="N81" i="46" s="1"/>
  <c r="L86" i="54"/>
  <c r="N86" i="46" s="1"/>
  <c r="L90" i="54"/>
  <c r="N90" i="46" s="1"/>
  <c r="L93" i="54"/>
  <c r="N93" i="46" s="1"/>
  <c r="L97" i="54"/>
  <c r="N97" i="46" s="1"/>
  <c r="L101" i="54"/>
  <c r="N101" i="46" s="1"/>
  <c r="L105" i="54"/>
  <c r="N105" i="46" s="1"/>
  <c r="L75" i="54"/>
  <c r="N75" i="46" s="1"/>
  <c r="L156" i="54"/>
  <c r="N156" i="46" s="1"/>
  <c r="L98" i="54"/>
  <c r="N98" i="46" s="1"/>
  <c r="L45" i="54"/>
  <c r="N45" i="46" s="1"/>
  <c r="L63" i="54"/>
  <c r="N63" i="46" s="1"/>
  <c r="L70" i="54"/>
  <c r="N70" i="46" s="1"/>
  <c r="L85" i="54"/>
  <c r="N85" i="46" s="1"/>
  <c r="L95" i="54"/>
  <c r="N95" i="46" s="1"/>
  <c r="L102" i="54"/>
  <c r="N102" i="46" s="1"/>
  <c r="L17" i="54"/>
  <c r="N17" i="46" s="1"/>
  <c r="L59" i="54"/>
  <c r="N59" i="46" s="1"/>
  <c r="L69" i="54"/>
  <c r="N69" i="46" s="1"/>
  <c r="L99" i="54"/>
  <c r="N99" i="46" s="1"/>
  <c r="L106" i="54"/>
  <c r="N106" i="46" s="1"/>
  <c r="L78" i="54"/>
  <c r="N78" i="46" s="1"/>
  <c r="L84" i="54"/>
  <c r="N84" i="46" s="1"/>
  <c r="L92" i="54"/>
  <c r="N92" i="46" s="1"/>
  <c r="L96" i="54"/>
  <c r="N96" i="46" s="1"/>
  <c r="L103" i="54"/>
  <c r="N103" i="46" s="1"/>
  <c r="L108" i="54"/>
  <c r="N108" i="46" s="1"/>
  <c r="L112" i="54"/>
  <c r="N112" i="46" s="1"/>
  <c r="L116" i="54"/>
  <c r="N116" i="46" s="1"/>
  <c r="L100" i="54"/>
  <c r="N100" i="46" s="1"/>
  <c r="L118" i="54"/>
  <c r="N118" i="46" s="1"/>
  <c r="L125" i="54"/>
  <c r="N125" i="46" s="1"/>
  <c r="L129" i="54"/>
  <c r="N129" i="46" s="1"/>
  <c r="L133" i="54"/>
  <c r="N133" i="46" s="1"/>
  <c r="L137" i="54"/>
  <c r="N137" i="46" s="1"/>
  <c r="L141" i="54"/>
  <c r="N141" i="46" s="1"/>
  <c r="L39" i="54"/>
  <c r="N39" i="46" s="1"/>
  <c r="L73" i="54"/>
  <c r="N73" i="46" s="1"/>
  <c r="L79" i="54"/>
  <c r="N79" i="46" s="1"/>
  <c r="L110" i="54"/>
  <c r="N110" i="46" s="1"/>
  <c r="L113" i="54"/>
  <c r="N113" i="46" s="1"/>
  <c r="L119" i="54"/>
  <c r="N119" i="46" s="1"/>
  <c r="L94" i="54"/>
  <c r="N94" i="46" s="1"/>
  <c r="L123" i="54"/>
  <c r="N123" i="46" s="1"/>
  <c r="L124" i="54"/>
  <c r="N124" i="46" s="1"/>
  <c r="L128" i="54"/>
  <c r="N128" i="46" s="1"/>
  <c r="L132" i="54"/>
  <c r="N132" i="46" s="1"/>
  <c r="L136" i="54"/>
  <c r="N136" i="46" s="1"/>
  <c r="L140" i="54"/>
  <c r="N140" i="46" s="1"/>
  <c r="L61" i="54"/>
  <c r="N61" i="46" s="1"/>
  <c r="L111" i="54"/>
  <c r="N111" i="46" s="1"/>
  <c r="AB6" i="54"/>
  <c r="AD6" i="46" s="1"/>
  <c r="AB10" i="54"/>
  <c r="AD10" i="46" s="1"/>
  <c r="AB14" i="54"/>
  <c r="AD14" i="46" s="1"/>
  <c r="AB18" i="54"/>
  <c r="AD18" i="46" s="1"/>
  <c r="AB22" i="54"/>
  <c r="AD22" i="46" s="1"/>
  <c r="AB26" i="54"/>
  <c r="AD26" i="46" s="1"/>
  <c r="AB8" i="54"/>
  <c r="AD8" i="46" s="1"/>
  <c r="AB12" i="54"/>
  <c r="AD12" i="46" s="1"/>
  <c r="AB16" i="54"/>
  <c r="AD16" i="46" s="1"/>
  <c r="AB20" i="54"/>
  <c r="AD20" i="46" s="1"/>
  <c r="AB13" i="54"/>
  <c r="AD13" i="46" s="1"/>
  <c r="AB30" i="54"/>
  <c r="AD30" i="46" s="1"/>
  <c r="AB34" i="54"/>
  <c r="AD34" i="46" s="1"/>
  <c r="AB38" i="54"/>
  <c r="AD38" i="46" s="1"/>
  <c r="AB7" i="54"/>
  <c r="AD7" i="46" s="1"/>
  <c r="AB23" i="54"/>
  <c r="AD23" i="46" s="1"/>
  <c r="AB28" i="54"/>
  <c r="AD28" i="46" s="1"/>
  <c r="AB27" i="54"/>
  <c r="AD27" i="46" s="1"/>
  <c r="AB42" i="54"/>
  <c r="AD42" i="46" s="1"/>
  <c r="AB46" i="54"/>
  <c r="AD46" i="46" s="1"/>
  <c r="AB50" i="54"/>
  <c r="AD50" i="46" s="1"/>
  <c r="AB54" i="54"/>
  <c r="AD54" i="46" s="1"/>
  <c r="AB58" i="54"/>
  <c r="AD58" i="46" s="1"/>
  <c r="AB62" i="54"/>
  <c r="AD62" i="46" s="1"/>
  <c r="AB66" i="54"/>
  <c r="AD66" i="46" s="1"/>
  <c r="AB35" i="54"/>
  <c r="AD35" i="46" s="1"/>
  <c r="AB33" i="54"/>
  <c r="AD33" i="46" s="1"/>
  <c r="AB41" i="54"/>
  <c r="AD41" i="46" s="1"/>
  <c r="AB17" i="54"/>
  <c r="AD17" i="46" s="1"/>
  <c r="AB29" i="54"/>
  <c r="AD29" i="46" s="1"/>
  <c r="AB40" i="54"/>
  <c r="AD40" i="46" s="1"/>
  <c r="AB47" i="54"/>
  <c r="AD47" i="46" s="1"/>
  <c r="AB11" i="54"/>
  <c r="AD11" i="46" s="1"/>
  <c r="AB31" i="54"/>
  <c r="AD31" i="46" s="1"/>
  <c r="AB36" i="54"/>
  <c r="AD36" i="46" s="1"/>
  <c r="AB15" i="54"/>
  <c r="AD15" i="46" s="1"/>
  <c r="AB25" i="54"/>
  <c r="AD25" i="46" s="1"/>
  <c r="AB48" i="54"/>
  <c r="AD48" i="46" s="1"/>
  <c r="AB59" i="54"/>
  <c r="AD59" i="46" s="1"/>
  <c r="AB32" i="54"/>
  <c r="AD32" i="46" s="1"/>
  <c r="AB53" i="54"/>
  <c r="AD53" i="46" s="1"/>
  <c r="AB61" i="54"/>
  <c r="AD61" i="46" s="1"/>
  <c r="AB68" i="54"/>
  <c r="AD68" i="46" s="1"/>
  <c r="AB72" i="54"/>
  <c r="AD72" i="46" s="1"/>
  <c r="AB76" i="54"/>
  <c r="AD76" i="46" s="1"/>
  <c r="AB80" i="54"/>
  <c r="AD80" i="46" s="1"/>
  <c r="AB39" i="54"/>
  <c r="AD39" i="46" s="1"/>
  <c r="AB60" i="54"/>
  <c r="AD60" i="46" s="1"/>
  <c r="AB71" i="54"/>
  <c r="AD71" i="46" s="1"/>
  <c r="AB9" i="54"/>
  <c r="AD9" i="46" s="1"/>
  <c r="AB19" i="54"/>
  <c r="AD19" i="46" s="1"/>
  <c r="AB63" i="54"/>
  <c r="AD63" i="46" s="1"/>
  <c r="AB45" i="54"/>
  <c r="AD45" i="46" s="1"/>
  <c r="AB67" i="54"/>
  <c r="AD67" i="46" s="1"/>
  <c r="AB73" i="54"/>
  <c r="AD73" i="46" s="1"/>
  <c r="AB75" i="54"/>
  <c r="AD75" i="46" s="1"/>
  <c r="AB21" i="54"/>
  <c r="AD21" i="46" s="1"/>
  <c r="AB37" i="54"/>
  <c r="AD37" i="46" s="1"/>
  <c r="AB56" i="54"/>
  <c r="AD56" i="46" s="1"/>
  <c r="AB64" i="54"/>
  <c r="AD64" i="46" s="1"/>
  <c r="AB83" i="54"/>
  <c r="AD83" i="46" s="1"/>
  <c r="AB87" i="54"/>
  <c r="AD87" i="46" s="1"/>
  <c r="AB74" i="54"/>
  <c r="AD74" i="46" s="1"/>
  <c r="AB79" i="54"/>
  <c r="AD79" i="46" s="1"/>
  <c r="AB44" i="54"/>
  <c r="AD44" i="46" s="1"/>
  <c r="AB78" i="54"/>
  <c r="AD78" i="46" s="1"/>
  <c r="AB86" i="54"/>
  <c r="AD86" i="46" s="1"/>
  <c r="AB90" i="54"/>
  <c r="AD90" i="46" s="1"/>
  <c r="AB93" i="54"/>
  <c r="AD93" i="46" s="1"/>
  <c r="AB97" i="54"/>
  <c r="AD97" i="46" s="1"/>
  <c r="AB101" i="54"/>
  <c r="AD101" i="46" s="1"/>
  <c r="AB105" i="54"/>
  <c r="AD105" i="46" s="1"/>
  <c r="AB51" i="54"/>
  <c r="AD51" i="46" s="1"/>
  <c r="AB57" i="54"/>
  <c r="AD57" i="46" s="1"/>
  <c r="AB92" i="54"/>
  <c r="AD92" i="46" s="1"/>
  <c r="AB99" i="54"/>
  <c r="AD99" i="46" s="1"/>
  <c r="AB106" i="54"/>
  <c r="AD106" i="46" s="1"/>
  <c r="AB85" i="54"/>
  <c r="AD85" i="46" s="1"/>
  <c r="AB96" i="54"/>
  <c r="AD96" i="46" s="1"/>
  <c r="AB103" i="54"/>
  <c r="AD103" i="46" s="1"/>
  <c r="AB156" i="54"/>
  <c r="AD156" i="46" s="1"/>
  <c r="AB100" i="54"/>
  <c r="AD100" i="46" s="1"/>
  <c r="AB49" i="54"/>
  <c r="AD49" i="46" s="1"/>
  <c r="AB65" i="54"/>
  <c r="AD65" i="46" s="1"/>
  <c r="AB81" i="54"/>
  <c r="AD81" i="46" s="1"/>
  <c r="AB84" i="54"/>
  <c r="AD84" i="46" s="1"/>
  <c r="AB104" i="54"/>
  <c r="AD104" i="46" s="1"/>
  <c r="AB108" i="54"/>
  <c r="AD108" i="46" s="1"/>
  <c r="AB112" i="54"/>
  <c r="AD112" i="46" s="1"/>
  <c r="AB116" i="54"/>
  <c r="AD116" i="46" s="1"/>
  <c r="AB24" i="54"/>
  <c r="AD24" i="46" s="1"/>
  <c r="AB77" i="54"/>
  <c r="AD77" i="46" s="1"/>
  <c r="AB89" i="54"/>
  <c r="AD89" i="46" s="1"/>
  <c r="AB94" i="54"/>
  <c r="AD94" i="46" s="1"/>
  <c r="AB109" i="54"/>
  <c r="AD109" i="46" s="1"/>
  <c r="AB115" i="54"/>
  <c r="AD115" i="46" s="1"/>
  <c r="AB122" i="54"/>
  <c r="AD122" i="46" s="1"/>
  <c r="AB124" i="54"/>
  <c r="AD124" i="46" s="1"/>
  <c r="AB125" i="54"/>
  <c r="AD125" i="46" s="1"/>
  <c r="AB129" i="54"/>
  <c r="AD129" i="46" s="1"/>
  <c r="AB133" i="54"/>
  <c r="AD133" i="46" s="1"/>
  <c r="AB137" i="54"/>
  <c r="AD137" i="46" s="1"/>
  <c r="AB141" i="54"/>
  <c r="AD141" i="46" s="1"/>
  <c r="AB69" i="54"/>
  <c r="AD69" i="46" s="1"/>
  <c r="AB118" i="54"/>
  <c r="AD118" i="46" s="1"/>
  <c r="AB121" i="54"/>
  <c r="AD121" i="46" s="1"/>
  <c r="AB88" i="54"/>
  <c r="AD88" i="46" s="1"/>
  <c r="AB91" i="54"/>
  <c r="AD91" i="46" s="1"/>
  <c r="AB102" i="54"/>
  <c r="AD102" i="46" s="1"/>
  <c r="AB120" i="54"/>
  <c r="AD120" i="46" s="1"/>
  <c r="AB157" i="54"/>
  <c r="AD157" i="46" s="1"/>
  <c r="AB128" i="54"/>
  <c r="AD128" i="46" s="1"/>
  <c r="AB132" i="54"/>
  <c r="AD132" i="46" s="1"/>
  <c r="AB136" i="54"/>
  <c r="AD136" i="46" s="1"/>
  <c r="AB140" i="54"/>
  <c r="AD140" i="46" s="1"/>
  <c r="AB52" i="54"/>
  <c r="AD52" i="46" s="1"/>
  <c r="AB110" i="54"/>
  <c r="AD110" i="46" s="1"/>
  <c r="AB113" i="54"/>
  <c r="AD113" i="46" s="1"/>
  <c r="AD5" i="54"/>
  <c r="AF5" i="46" s="1"/>
  <c r="V5" i="54"/>
  <c r="X5" i="46" s="1"/>
  <c r="N5" i="54"/>
  <c r="P5" i="46" s="1"/>
  <c r="F5" i="54"/>
  <c r="H5" i="46" s="1"/>
  <c r="Y154" i="54"/>
  <c r="AA154" i="46" s="1"/>
  <c r="Q154" i="54"/>
  <c r="S154" i="46" s="1"/>
  <c r="I154" i="54"/>
  <c r="K154" i="46" s="1"/>
  <c r="Y151" i="54"/>
  <c r="AA151" i="46" s="1"/>
  <c r="Q151" i="54"/>
  <c r="S151" i="46" s="1"/>
  <c r="Y147" i="54"/>
  <c r="AA147" i="46" s="1"/>
  <c r="Q147" i="54"/>
  <c r="S147" i="46" s="1"/>
  <c r="I147" i="54"/>
  <c r="K147" i="46" s="1"/>
  <c r="M145" i="54"/>
  <c r="O145" i="46" s="1"/>
  <c r="E145" i="54"/>
  <c r="G145" i="46" s="1"/>
  <c r="K144" i="54"/>
  <c r="M144" i="46" s="1"/>
  <c r="C144" i="54"/>
  <c r="E144" i="46" s="1"/>
  <c r="Y143" i="54"/>
  <c r="AA143" i="46" s="1"/>
  <c r="Q143" i="54"/>
  <c r="S143" i="46" s="1"/>
  <c r="H143" i="54"/>
  <c r="J143" i="46" s="1"/>
  <c r="AB142" i="54"/>
  <c r="AD142" i="46" s="1"/>
  <c r="L142" i="54"/>
  <c r="N142" i="46" s="1"/>
  <c r="Z141" i="54"/>
  <c r="AB141" i="46" s="1"/>
  <c r="J141" i="54"/>
  <c r="L141" i="46" s="1"/>
  <c r="X140" i="54"/>
  <c r="Z140" i="46" s="1"/>
  <c r="H140" i="54"/>
  <c r="J140" i="46" s="1"/>
  <c r="V139" i="54"/>
  <c r="X139" i="46" s="1"/>
  <c r="D139" i="54"/>
  <c r="F139" i="46" s="1"/>
  <c r="K138" i="54"/>
  <c r="M138" i="46" s="1"/>
  <c r="R137" i="54"/>
  <c r="T137" i="46" s="1"/>
  <c r="AD136" i="54"/>
  <c r="AF136" i="46" s="1"/>
  <c r="G136" i="54"/>
  <c r="I136" i="46" s="1"/>
  <c r="N135" i="54"/>
  <c r="P135" i="46" s="1"/>
  <c r="Z134" i="54"/>
  <c r="AB134" i="46" s="1"/>
  <c r="C134" i="54"/>
  <c r="E134" i="46" s="1"/>
  <c r="J133" i="54"/>
  <c r="L133" i="46" s="1"/>
  <c r="V132" i="54"/>
  <c r="X132" i="46" s="1"/>
  <c r="AC131" i="54"/>
  <c r="AE131" i="46" s="1"/>
  <c r="F131" i="54"/>
  <c r="H131" i="46" s="1"/>
  <c r="R130" i="54"/>
  <c r="T130" i="46" s="1"/>
  <c r="Y129" i="54"/>
  <c r="AA129" i="46" s="1"/>
  <c r="AF128" i="54"/>
  <c r="AH128" i="46" s="1"/>
  <c r="N128" i="54"/>
  <c r="P128" i="46" s="1"/>
  <c r="AB126" i="54"/>
  <c r="AD126" i="46" s="1"/>
  <c r="J126" i="54"/>
  <c r="L126" i="46" s="1"/>
  <c r="Q125" i="54"/>
  <c r="S125" i="46" s="1"/>
  <c r="W157" i="54"/>
  <c r="Y157" i="46" s="1"/>
  <c r="AF124" i="54"/>
  <c r="AH124" i="46" s="1"/>
  <c r="F124" i="54"/>
  <c r="H124" i="46" s="1"/>
  <c r="F123" i="54"/>
  <c r="H123" i="46" s="1"/>
  <c r="L122" i="54"/>
  <c r="N122" i="46" s="1"/>
  <c r="L121" i="54"/>
  <c r="N121" i="46" s="1"/>
  <c r="L120" i="54"/>
  <c r="N120" i="46" s="1"/>
  <c r="P119" i="54"/>
  <c r="R119" i="46" s="1"/>
  <c r="J118" i="54"/>
  <c r="L118" i="46" s="1"/>
  <c r="AF116" i="54"/>
  <c r="AH116" i="46" s="1"/>
  <c r="AA114" i="54"/>
  <c r="AC114" i="46" s="1"/>
  <c r="V112" i="54"/>
  <c r="X112" i="46" s="1"/>
  <c r="N111" i="54"/>
  <c r="P111" i="46" s="1"/>
  <c r="I110" i="54"/>
  <c r="K110" i="46" s="1"/>
  <c r="I109" i="54"/>
  <c r="K109" i="46" s="1"/>
  <c r="I106" i="54"/>
  <c r="K106" i="46" s="1"/>
  <c r="AD104" i="54"/>
  <c r="AF104" i="46" s="1"/>
  <c r="F103" i="54"/>
  <c r="H103" i="46" s="1"/>
  <c r="D100" i="54"/>
  <c r="F100" i="46" s="1"/>
  <c r="J98" i="54"/>
  <c r="L98" i="46" s="1"/>
  <c r="P96" i="54"/>
  <c r="R96" i="46" s="1"/>
  <c r="G95" i="54"/>
  <c r="I95" i="46" s="1"/>
  <c r="N93" i="54"/>
  <c r="P93" i="46" s="1"/>
  <c r="K156" i="54"/>
  <c r="M156" i="46" s="1"/>
  <c r="N90" i="54"/>
  <c r="P90" i="46" s="1"/>
  <c r="I87" i="54"/>
  <c r="K87" i="46" s="1"/>
  <c r="O81" i="54"/>
  <c r="Q81" i="46" s="1"/>
  <c r="Y68" i="54"/>
  <c r="AA68" i="46" s="1"/>
  <c r="O61" i="54"/>
  <c r="Q61" i="46" s="1"/>
  <c r="C53" i="54"/>
  <c r="E53" i="46" s="1"/>
  <c r="AB43" i="54"/>
  <c r="AD43" i="46" s="1"/>
  <c r="H8" i="54"/>
  <c r="J8" i="46" s="1"/>
  <c r="H12" i="54"/>
  <c r="J12" i="46" s="1"/>
  <c r="H16" i="54"/>
  <c r="J16" i="46" s="1"/>
  <c r="H20" i="54"/>
  <c r="J20" i="46" s="1"/>
  <c r="H24" i="54"/>
  <c r="J24" i="46" s="1"/>
  <c r="H28" i="54"/>
  <c r="J28" i="46" s="1"/>
  <c r="H6" i="54"/>
  <c r="J6" i="46" s="1"/>
  <c r="H10" i="54"/>
  <c r="J10" i="46" s="1"/>
  <c r="H14" i="54"/>
  <c r="J14" i="46" s="1"/>
  <c r="H18" i="54"/>
  <c r="J18" i="46" s="1"/>
  <c r="H13" i="54"/>
  <c r="J13" i="46" s="1"/>
  <c r="H32" i="54"/>
  <c r="J32" i="46" s="1"/>
  <c r="H36" i="54"/>
  <c r="J36" i="46" s="1"/>
  <c r="H40" i="54"/>
  <c r="J40" i="46" s="1"/>
  <c r="H19" i="54"/>
  <c r="J19" i="46" s="1"/>
  <c r="H22" i="54"/>
  <c r="J22" i="46" s="1"/>
  <c r="H30" i="54"/>
  <c r="J30" i="46" s="1"/>
  <c r="H15" i="54"/>
  <c r="J15" i="46" s="1"/>
  <c r="H17" i="54"/>
  <c r="J17" i="46" s="1"/>
  <c r="H26" i="54"/>
  <c r="J26" i="46" s="1"/>
  <c r="H39" i="54"/>
  <c r="J39" i="46" s="1"/>
  <c r="H44" i="54"/>
  <c r="J44" i="46" s="1"/>
  <c r="H48" i="54"/>
  <c r="J48" i="46" s="1"/>
  <c r="H52" i="54"/>
  <c r="J52" i="46" s="1"/>
  <c r="H56" i="54"/>
  <c r="J56" i="46" s="1"/>
  <c r="H60" i="54"/>
  <c r="J60" i="46" s="1"/>
  <c r="H64" i="54"/>
  <c r="J64" i="46" s="1"/>
  <c r="H68" i="54"/>
  <c r="J68" i="46" s="1"/>
  <c r="H11" i="54"/>
  <c r="J11" i="46" s="1"/>
  <c r="H25" i="54"/>
  <c r="J25" i="46" s="1"/>
  <c r="H31" i="54"/>
  <c r="J31" i="46" s="1"/>
  <c r="H42" i="54"/>
  <c r="J42" i="46" s="1"/>
  <c r="H47" i="54"/>
  <c r="J47" i="46" s="1"/>
  <c r="H37" i="54"/>
  <c r="J37" i="46" s="1"/>
  <c r="H41" i="54"/>
  <c r="J41" i="46" s="1"/>
  <c r="H33" i="54"/>
  <c r="J33" i="46" s="1"/>
  <c r="H35" i="54"/>
  <c r="J35" i="46" s="1"/>
  <c r="H7" i="54"/>
  <c r="J7" i="46" s="1"/>
  <c r="H38" i="54"/>
  <c r="J38" i="46" s="1"/>
  <c r="H21" i="54"/>
  <c r="J21" i="46" s="1"/>
  <c r="H27" i="54"/>
  <c r="J27" i="46" s="1"/>
  <c r="H43" i="54"/>
  <c r="J43" i="46" s="1"/>
  <c r="H49" i="54"/>
  <c r="J49" i="46" s="1"/>
  <c r="H34" i="54"/>
  <c r="J34" i="46" s="1"/>
  <c r="H45" i="54"/>
  <c r="J45" i="46" s="1"/>
  <c r="H9" i="54"/>
  <c r="J9" i="46" s="1"/>
  <c r="H23" i="54"/>
  <c r="J23" i="46" s="1"/>
  <c r="H54" i="54"/>
  <c r="J54" i="46" s="1"/>
  <c r="H62" i="54"/>
  <c r="J62" i="46" s="1"/>
  <c r="H66" i="54"/>
  <c r="J66" i="46" s="1"/>
  <c r="H70" i="54"/>
  <c r="J70" i="46" s="1"/>
  <c r="H74" i="54"/>
  <c r="J74" i="46" s="1"/>
  <c r="H78" i="54"/>
  <c r="J78" i="46" s="1"/>
  <c r="H82" i="54"/>
  <c r="J82" i="46" s="1"/>
  <c r="H46" i="54"/>
  <c r="J46" i="46" s="1"/>
  <c r="H61" i="54"/>
  <c r="J61" i="46" s="1"/>
  <c r="H63" i="54"/>
  <c r="J63" i="46" s="1"/>
  <c r="H53" i="54"/>
  <c r="J53" i="46" s="1"/>
  <c r="H67" i="54"/>
  <c r="J67" i="46" s="1"/>
  <c r="H69" i="54"/>
  <c r="J69" i="46" s="1"/>
  <c r="H73" i="54"/>
  <c r="J73" i="46" s="1"/>
  <c r="H29" i="54"/>
  <c r="J29" i="46" s="1"/>
  <c r="H51" i="54"/>
  <c r="J51" i="46" s="1"/>
  <c r="H59" i="54"/>
  <c r="J59" i="46" s="1"/>
  <c r="H50" i="54"/>
  <c r="J50" i="46" s="1"/>
  <c r="H58" i="54"/>
  <c r="J58" i="46" s="1"/>
  <c r="H72" i="54"/>
  <c r="J72" i="46" s="1"/>
  <c r="H81" i="54"/>
  <c r="J81" i="46" s="1"/>
  <c r="H75" i="54"/>
  <c r="J75" i="46" s="1"/>
  <c r="H80" i="54"/>
  <c r="J80" i="46" s="1"/>
  <c r="H85" i="54"/>
  <c r="J85" i="46" s="1"/>
  <c r="H89" i="54"/>
  <c r="J89" i="46" s="1"/>
  <c r="H79" i="54"/>
  <c r="J79" i="46" s="1"/>
  <c r="H84" i="54"/>
  <c r="J84" i="46" s="1"/>
  <c r="H88" i="54"/>
  <c r="J88" i="46" s="1"/>
  <c r="H156" i="54"/>
  <c r="J156" i="46" s="1"/>
  <c r="H95" i="54"/>
  <c r="J95" i="46" s="1"/>
  <c r="H99" i="54"/>
  <c r="J99" i="46" s="1"/>
  <c r="H103" i="54"/>
  <c r="J103" i="46" s="1"/>
  <c r="H96" i="54"/>
  <c r="J96" i="46" s="1"/>
  <c r="H83" i="54"/>
  <c r="J83" i="46" s="1"/>
  <c r="H92" i="54"/>
  <c r="J92" i="46" s="1"/>
  <c r="H93" i="54"/>
  <c r="J93" i="46" s="1"/>
  <c r="H100" i="54"/>
  <c r="J100" i="46" s="1"/>
  <c r="H107" i="54"/>
  <c r="J107" i="46" s="1"/>
  <c r="H71" i="54"/>
  <c r="J71" i="46" s="1"/>
  <c r="H91" i="54"/>
  <c r="J91" i="46" s="1"/>
  <c r="H97" i="54"/>
  <c r="J97" i="46" s="1"/>
  <c r="H104" i="54"/>
  <c r="J104" i="46" s="1"/>
  <c r="H55" i="54"/>
  <c r="J55" i="46" s="1"/>
  <c r="H76" i="54"/>
  <c r="J76" i="46" s="1"/>
  <c r="H90" i="54"/>
  <c r="J90" i="46" s="1"/>
  <c r="H94" i="54"/>
  <c r="J94" i="46" s="1"/>
  <c r="H101" i="54"/>
  <c r="J101" i="46" s="1"/>
  <c r="H110" i="54"/>
  <c r="J110" i="46" s="1"/>
  <c r="H114" i="54"/>
  <c r="J114" i="46" s="1"/>
  <c r="H118" i="54"/>
  <c r="J118" i="46" s="1"/>
  <c r="H105" i="54"/>
  <c r="J105" i="46" s="1"/>
  <c r="H116" i="54"/>
  <c r="J116" i="46" s="1"/>
  <c r="H119" i="54"/>
  <c r="J119" i="46" s="1"/>
  <c r="H123" i="54"/>
  <c r="J123" i="46" s="1"/>
  <c r="H124" i="54"/>
  <c r="J124" i="46" s="1"/>
  <c r="H57" i="54"/>
  <c r="J57" i="46" s="1"/>
  <c r="H102" i="54"/>
  <c r="J102" i="46" s="1"/>
  <c r="H122" i="54"/>
  <c r="J122" i="46" s="1"/>
  <c r="H127" i="54"/>
  <c r="J127" i="46" s="1"/>
  <c r="H131" i="54"/>
  <c r="J131" i="46" s="1"/>
  <c r="H135" i="54"/>
  <c r="J135" i="46" s="1"/>
  <c r="H139" i="54"/>
  <c r="J139" i="46" s="1"/>
  <c r="H65" i="54"/>
  <c r="J65" i="46" s="1"/>
  <c r="H111" i="54"/>
  <c r="J111" i="46" s="1"/>
  <c r="H117" i="54"/>
  <c r="J117" i="46" s="1"/>
  <c r="H157" i="54"/>
  <c r="J157" i="46" s="1"/>
  <c r="H108" i="54"/>
  <c r="J108" i="46" s="1"/>
  <c r="H121" i="54"/>
  <c r="J121" i="46" s="1"/>
  <c r="H126" i="54"/>
  <c r="J126" i="46" s="1"/>
  <c r="H130" i="54"/>
  <c r="J130" i="46" s="1"/>
  <c r="H134" i="54"/>
  <c r="J134" i="46" s="1"/>
  <c r="H138" i="54"/>
  <c r="J138" i="46" s="1"/>
  <c r="H142" i="54"/>
  <c r="J142" i="46" s="1"/>
  <c r="H98" i="54"/>
  <c r="J98" i="46" s="1"/>
  <c r="H109" i="54"/>
  <c r="J109" i="46" s="1"/>
  <c r="AF137" i="54"/>
  <c r="AH137" i="46" s="1"/>
  <c r="P136" i="54"/>
  <c r="R136" i="46" s="1"/>
  <c r="X121" i="54"/>
  <c r="Z121" i="46" s="1"/>
  <c r="X109" i="54"/>
  <c r="Z109" i="46" s="1"/>
  <c r="P108" i="54"/>
  <c r="R108" i="46" s="1"/>
  <c r="P153" i="54"/>
  <c r="R153" i="46" s="1"/>
  <c r="Q141" i="54"/>
  <c r="S141" i="46" s="1"/>
  <c r="H137" i="54"/>
  <c r="J137" i="46" s="1"/>
  <c r="X122" i="54"/>
  <c r="Z122" i="46" s="1"/>
  <c r="R9" i="54"/>
  <c r="T9" i="46" s="1"/>
  <c r="R13" i="54"/>
  <c r="T13" i="46" s="1"/>
  <c r="R17" i="54"/>
  <c r="T17" i="46" s="1"/>
  <c r="R21" i="54"/>
  <c r="T21" i="46" s="1"/>
  <c r="R25" i="54"/>
  <c r="T25" i="46" s="1"/>
  <c r="R7" i="54"/>
  <c r="T7" i="46" s="1"/>
  <c r="R11" i="54"/>
  <c r="T11" i="46" s="1"/>
  <c r="R15" i="54"/>
  <c r="T15" i="46" s="1"/>
  <c r="R19" i="54"/>
  <c r="T19" i="46" s="1"/>
  <c r="R24" i="54"/>
  <c r="T24" i="46" s="1"/>
  <c r="R27" i="54"/>
  <c r="T27" i="46" s="1"/>
  <c r="R29" i="54"/>
  <c r="T29" i="46" s="1"/>
  <c r="R33" i="54"/>
  <c r="T33" i="46" s="1"/>
  <c r="R37" i="54"/>
  <c r="T37" i="46" s="1"/>
  <c r="R8" i="54"/>
  <c r="T8" i="46" s="1"/>
  <c r="R18" i="54"/>
  <c r="T18" i="46" s="1"/>
  <c r="R31" i="54"/>
  <c r="T31" i="46" s="1"/>
  <c r="R10" i="54"/>
  <c r="T10" i="46" s="1"/>
  <c r="R35" i="54"/>
  <c r="T35" i="46" s="1"/>
  <c r="R41" i="54"/>
  <c r="T41" i="46" s="1"/>
  <c r="R45" i="54"/>
  <c r="T45" i="46" s="1"/>
  <c r="R49" i="54"/>
  <c r="T49" i="46" s="1"/>
  <c r="R53" i="54"/>
  <c r="T53" i="46" s="1"/>
  <c r="R57" i="54"/>
  <c r="T57" i="46" s="1"/>
  <c r="R61" i="54"/>
  <c r="T61" i="46" s="1"/>
  <c r="R65" i="54"/>
  <c r="T65" i="46" s="1"/>
  <c r="R12" i="54"/>
  <c r="T12" i="46" s="1"/>
  <c r="R28" i="54"/>
  <c r="T28" i="46" s="1"/>
  <c r="R39" i="54"/>
  <c r="T39" i="46" s="1"/>
  <c r="R6" i="54"/>
  <c r="T6" i="46" s="1"/>
  <c r="R42" i="54"/>
  <c r="T42" i="46" s="1"/>
  <c r="R50" i="54"/>
  <c r="T50" i="46" s="1"/>
  <c r="R16" i="54"/>
  <c r="T16" i="46" s="1"/>
  <c r="R51" i="54"/>
  <c r="T51" i="46" s="1"/>
  <c r="R20" i="54"/>
  <c r="T20" i="46" s="1"/>
  <c r="R40" i="54"/>
  <c r="T40" i="46" s="1"/>
  <c r="R22" i="54"/>
  <c r="T22" i="46" s="1"/>
  <c r="R30" i="54"/>
  <c r="T30" i="46" s="1"/>
  <c r="R32" i="54"/>
  <c r="T32" i="46" s="1"/>
  <c r="R36" i="54"/>
  <c r="T36" i="46" s="1"/>
  <c r="R56" i="54"/>
  <c r="T56" i="46" s="1"/>
  <c r="R14" i="54"/>
  <c r="T14" i="46" s="1"/>
  <c r="R54" i="54"/>
  <c r="T54" i="46" s="1"/>
  <c r="R62" i="54"/>
  <c r="T62" i="46" s="1"/>
  <c r="R71" i="54"/>
  <c r="T71" i="46" s="1"/>
  <c r="R75" i="54"/>
  <c r="T75" i="46" s="1"/>
  <c r="R79" i="54"/>
  <c r="T79" i="46" s="1"/>
  <c r="R38" i="54"/>
  <c r="T38" i="46" s="1"/>
  <c r="R60" i="54"/>
  <c r="T60" i="46" s="1"/>
  <c r="R66" i="54"/>
  <c r="T66" i="46" s="1"/>
  <c r="R23" i="54"/>
  <c r="T23" i="46" s="1"/>
  <c r="R34" i="54"/>
  <c r="T34" i="46" s="1"/>
  <c r="R48" i="54"/>
  <c r="T48" i="46" s="1"/>
  <c r="R63" i="54"/>
  <c r="T63" i="46" s="1"/>
  <c r="R70" i="54"/>
  <c r="T70" i="46" s="1"/>
  <c r="R74" i="54"/>
  <c r="T74" i="46" s="1"/>
  <c r="R26" i="54"/>
  <c r="T26" i="46" s="1"/>
  <c r="R43" i="54"/>
  <c r="T43" i="46" s="1"/>
  <c r="R59" i="54"/>
  <c r="T59" i="46" s="1"/>
  <c r="R67" i="54"/>
  <c r="T67" i="46" s="1"/>
  <c r="R44" i="54"/>
  <c r="T44" i="46" s="1"/>
  <c r="R69" i="54"/>
  <c r="T69" i="46" s="1"/>
  <c r="R73" i="54"/>
  <c r="T73" i="46" s="1"/>
  <c r="R80" i="54"/>
  <c r="T80" i="46" s="1"/>
  <c r="R86" i="54"/>
  <c r="T86" i="46" s="1"/>
  <c r="R90" i="54"/>
  <c r="T90" i="46" s="1"/>
  <c r="R52" i="54"/>
  <c r="T52" i="46" s="1"/>
  <c r="R68" i="54"/>
  <c r="T68" i="46" s="1"/>
  <c r="R55" i="54"/>
  <c r="T55" i="46" s="1"/>
  <c r="R85" i="54"/>
  <c r="T85" i="46" s="1"/>
  <c r="R89" i="54"/>
  <c r="T89" i="46" s="1"/>
  <c r="R92" i="54"/>
  <c r="T92" i="46" s="1"/>
  <c r="R96" i="54"/>
  <c r="T96" i="46" s="1"/>
  <c r="R100" i="54"/>
  <c r="T100" i="46" s="1"/>
  <c r="R104" i="54"/>
  <c r="T104" i="46" s="1"/>
  <c r="R64" i="54"/>
  <c r="T64" i="46" s="1"/>
  <c r="R103" i="54"/>
  <c r="T103" i="46" s="1"/>
  <c r="R47" i="54"/>
  <c r="T47" i="46" s="1"/>
  <c r="R77" i="54"/>
  <c r="T77" i="46" s="1"/>
  <c r="R88" i="54"/>
  <c r="T88" i="46" s="1"/>
  <c r="R91" i="54"/>
  <c r="T91" i="46" s="1"/>
  <c r="R82" i="54"/>
  <c r="T82" i="46" s="1"/>
  <c r="R93" i="54"/>
  <c r="T93" i="46" s="1"/>
  <c r="R87" i="54"/>
  <c r="T87" i="46" s="1"/>
  <c r="R156" i="54"/>
  <c r="T156" i="46" s="1"/>
  <c r="R97" i="54"/>
  <c r="T97" i="46" s="1"/>
  <c r="R107" i="54"/>
  <c r="T107" i="46" s="1"/>
  <c r="R111" i="54"/>
  <c r="T111" i="46" s="1"/>
  <c r="R115" i="54"/>
  <c r="T115" i="46" s="1"/>
  <c r="R119" i="54"/>
  <c r="T119" i="46" s="1"/>
  <c r="R101" i="54"/>
  <c r="T101" i="46" s="1"/>
  <c r="R108" i="54"/>
  <c r="T108" i="46" s="1"/>
  <c r="R114" i="54"/>
  <c r="T114" i="46" s="1"/>
  <c r="R124" i="54"/>
  <c r="T124" i="46" s="1"/>
  <c r="R84" i="54"/>
  <c r="T84" i="46" s="1"/>
  <c r="R98" i="54"/>
  <c r="T98" i="46" s="1"/>
  <c r="R117" i="54"/>
  <c r="T117" i="46" s="1"/>
  <c r="R122" i="54"/>
  <c r="T122" i="46" s="1"/>
  <c r="R128" i="54"/>
  <c r="T128" i="46" s="1"/>
  <c r="R132" i="54"/>
  <c r="T132" i="46" s="1"/>
  <c r="R136" i="54"/>
  <c r="T136" i="46" s="1"/>
  <c r="R140" i="54"/>
  <c r="T140" i="46" s="1"/>
  <c r="R46" i="54"/>
  <c r="T46" i="46" s="1"/>
  <c r="R95" i="54"/>
  <c r="T95" i="46" s="1"/>
  <c r="R76" i="54"/>
  <c r="T76" i="46" s="1"/>
  <c r="R83" i="54"/>
  <c r="T83" i="46" s="1"/>
  <c r="R106" i="54"/>
  <c r="T106" i="46" s="1"/>
  <c r="R109" i="54"/>
  <c r="T109" i="46" s="1"/>
  <c r="R112" i="54"/>
  <c r="T112" i="46" s="1"/>
  <c r="R118" i="54"/>
  <c r="T118" i="46" s="1"/>
  <c r="R121" i="54"/>
  <c r="T121" i="46" s="1"/>
  <c r="R157" i="54"/>
  <c r="T157" i="46" s="1"/>
  <c r="R127" i="54"/>
  <c r="T127" i="46" s="1"/>
  <c r="R131" i="54"/>
  <c r="T131" i="46" s="1"/>
  <c r="R135" i="54"/>
  <c r="T135" i="46" s="1"/>
  <c r="R139" i="54"/>
  <c r="T139" i="46" s="1"/>
  <c r="R58" i="54"/>
  <c r="T58" i="46" s="1"/>
  <c r="R78" i="54"/>
  <c r="T78" i="46" s="1"/>
  <c r="R94" i="54"/>
  <c r="T94" i="46" s="1"/>
  <c r="R120" i="54"/>
  <c r="T120" i="46" s="1"/>
  <c r="AF5" i="54"/>
  <c r="AH5" i="46" s="1"/>
  <c r="X5" i="54"/>
  <c r="Z5" i="46" s="1"/>
  <c r="H5" i="54"/>
  <c r="J5" i="46" s="1"/>
  <c r="Y150" i="54"/>
  <c r="AA150" i="46" s="1"/>
  <c r="I150" i="54"/>
  <c r="K150" i="46" s="1"/>
  <c r="D6" i="54"/>
  <c r="F6" i="46" s="1"/>
  <c r="D10" i="54"/>
  <c r="F10" i="46" s="1"/>
  <c r="D14" i="54"/>
  <c r="F14" i="46" s="1"/>
  <c r="D18" i="54"/>
  <c r="F18" i="46" s="1"/>
  <c r="D22" i="54"/>
  <c r="F22" i="46" s="1"/>
  <c r="D26" i="54"/>
  <c r="F26" i="46" s="1"/>
  <c r="D8" i="54"/>
  <c r="F8" i="46" s="1"/>
  <c r="D12" i="54"/>
  <c r="F12" i="46" s="1"/>
  <c r="D16" i="54"/>
  <c r="F16" i="46" s="1"/>
  <c r="D20" i="54"/>
  <c r="F20" i="46" s="1"/>
  <c r="D11" i="54"/>
  <c r="F11" i="46" s="1"/>
  <c r="D27" i="54"/>
  <c r="F27" i="46" s="1"/>
  <c r="D30" i="54"/>
  <c r="F30" i="46" s="1"/>
  <c r="D34" i="54"/>
  <c r="F34" i="46" s="1"/>
  <c r="D38" i="54"/>
  <c r="F38" i="46" s="1"/>
  <c r="D9" i="54"/>
  <c r="F9" i="46" s="1"/>
  <c r="D17" i="54"/>
  <c r="F17" i="46" s="1"/>
  <c r="D32" i="54"/>
  <c r="F32" i="46" s="1"/>
  <c r="D19" i="54"/>
  <c r="F19" i="46" s="1"/>
  <c r="D25" i="54"/>
  <c r="F25" i="46" s="1"/>
  <c r="D37" i="54"/>
  <c r="F37" i="46" s="1"/>
  <c r="D42" i="54"/>
  <c r="F42" i="46" s="1"/>
  <c r="D46" i="54"/>
  <c r="F46" i="46" s="1"/>
  <c r="D50" i="54"/>
  <c r="F50" i="46" s="1"/>
  <c r="D54" i="54"/>
  <c r="F54" i="46" s="1"/>
  <c r="D58" i="54"/>
  <c r="F58" i="46" s="1"/>
  <c r="D62" i="54"/>
  <c r="F62" i="46" s="1"/>
  <c r="D66" i="54"/>
  <c r="F66" i="46" s="1"/>
  <c r="D21" i="54"/>
  <c r="F21" i="46" s="1"/>
  <c r="D31" i="54"/>
  <c r="F31" i="46" s="1"/>
  <c r="D15" i="54"/>
  <c r="F15" i="46" s="1"/>
  <c r="D35" i="54"/>
  <c r="F35" i="46" s="1"/>
  <c r="D45" i="54"/>
  <c r="F45" i="46" s="1"/>
  <c r="D52" i="54"/>
  <c r="F52" i="46" s="1"/>
  <c r="D33" i="54"/>
  <c r="F33" i="46" s="1"/>
  <c r="D23" i="54"/>
  <c r="F23" i="46" s="1"/>
  <c r="D44" i="54"/>
  <c r="F44" i="46" s="1"/>
  <c r="D7" i="54"/>
  <c r="F7" i="46" s="1"/>
  <c r="D40" i="54"/>
  <c r="F40" i="46" s="1"/>
  <c r="D13" i="54"/>
  <c r="F13" i="46" s="1"/>
  <c r="D24" i="54"/>
  <c r="F24" i="46" s="1"/>
  <c r="D43" i="54"/>
  <c r="F43" i="46" s="1"/>
  <c r="D29" i="54"/>
  <c r="F29" i="46" s="1"/>
  <c r="D41" i="54"/>
  <c r="F41" i="46" s="1"/>
  <c r="D53" i="54"/>
  <c r="F53" i="46" s="1"/>
  <c r="D59" i="54"/>
  <c r="F59" i="46" s="1"/>
  <c r="D64" i="54"/>
  <c r="F64" i="46" s="1"/>
  <c r="D72" i="54"/>
  <c r="F72" i="46" s="1"/>
  <c r="D76" i="54"/>
  <c r="F76" i="46" s="1"/>
  <c r="D80" i="54"/>
  <c r="F80" i="46" s="1"/>
  <c r="D51" i="54"/>
  <c r="F51" i="46" s="1"/>
  <c r="D68" i="54"/>
  <c r="F68" i="46" s="1"/>
  <c r="D36" i="54"/>
  <c r="F36" i="46" s="1"/>
  <c r="D57" i="54"/>
  <c r="F57" i="46" s="1"/>
  <c r="D65" i="54"/>
  <c r="F65" i="46" s="1"/>
  <c r="D71" i="54"/>
  <c r="F71" i="46" s="1"/>
  <c r="D75" i="54"/>
  <c r="F75" i="46" s="1"/>
  <c r="D49" i="54"/>
  <c r="F49" i="46" s="1"/>
  <c r="D56" i="54"/>
  <c r="F56" i="46" s="1"/>
  <c r="D48" i="54"/>
  <c r="F48" i="46" s="1"/>
  <c r="D70" i="54"/>
  <c r="F70" i="46" s="1"/>
  <c r="D79" i="54"/>
  <c r="F79" i="46" s="1"/>
  <c r="D73" i="54"/>
  <c r="F73" i="46" s="1"/>
  <c r="D78" i="54"/>
  <c r="F78" i="46" s="1"/>
  <c r="D87" i="54"/>
  <c r="F87" i="46" s="1"/>
  <c r="D28" i="54"/>
  <c r="F28" i="46" s="1"/>
  <c r="D47" i="54"/>
  <c r="F47" i="46" s="1"/>
  <c r="D61" i="54"/>
  <c r="F61" i="46" s="1"/>
  <c r="D63" i="54"/>
  <c r="F63" i="46" s="1"/>
  <c r="D69" i="54"/>
  <c r="F69" i="46" s="1"/>
  <c r="D83" i="54"/>
  <c r="F83" i="46" s="1"/>
  <c r="D74" i="54"/>
  <c r="F74" i="46" s="1"/>
  <c r="D77" i="54"/>
  <c r="F77" i="46" s="1"/>
  <c r="D82" i="54"/>
  <c r="F82" i="46" s="1"/>
  <c r="D86" i="54"/>
  <c r="F86" i="46" s="1"/>
  <c r="D90" i="54"/>
  <c r="F90" i="46" s="1"/>
  <c r="D93" i="54"/>
  <c r="F93" i="46" s="1"/>
  <c r="D97" i="54"/>
  <c r="F97" i="46" s="1"/>
  <c r="D101" i="54"/>
  <c r="F101" i="46" s="1"/>
  <c r="D105" i="54"/>
  <c r="F105" i="46" s="1"/>
  <c r="D55" i="54"/>
  <c r="F55" i="46" s="1"/>
  <c r="D91" i="54"/>
  <c r="F91" i="46" s="1"/>
  <c r="D94" i="54"/>
  <c r="F94" i="46" s="1"/>
  <c r="D81" i="54"/>
  <c r="F81" i="46" s="1"/>
  <c r="D89" i="54"/>
  <c r="F89" i="46" s="1"/>
  <c r="D98" i="54"/>
  <c r="F98" i="46" s="1"/>
  <c r="D95" i="54"/>
  <c r="F95" i="46" s="1"/>
  <c r="D102" i="54"/>
  <c r="F102" i="46" s="1"/>
  <c r="D67" i="54"/>
  <c r="F67" i="46" s="1"/>
  <c r="D88" i="54"/>
  <c r="F88" i="46" s="1"/>
  <c r="D156" i="54"/>
  <c r="F156" i="46" s="1"/>
  <c r="D99" i="54"/>
  <c r="F99" i="46" s="1"/>
  <c r="D106" i="54"/>
  <c r="F106" i="46" s="1"/>
  <c r="D108" i="54"/>
  <c r="F108" i="46" s="1"/>
  <c r="D112" i="54"/>
  <c r="F112" i="46" s="1"/>
  <c r="D116" i="54"/>
  <c r="F116" i="46" s="1"/>
  <c r="D39" i="54"/>
  <c r="F39" i="46" s="1"/>
  <c r="D96" i="54"/>
  <c r="F96" i="46" s="1"/>
  <c r="D114" i="54"/>
  <c r="F114" i="46" s="1"/>
  <c r="D117" i="54"/>
  <c r="F117" i="46" s="1"/>
  <c r="D121" i="54"/>
  <c r="F121" i="46" s="1"/>
  <c r="D107" i="54"/>
  <c r="F107" i="46" s="1"/>
  <c r="D120" i="54"/>
  <c r="F120" i="46" s="1"/>
  <c r="D125" i="54"/>
  <c r="F125" i="46" s="1"/>
  <c r="D129" i="54"/>
  <c r="F129" i="46" s="1"/>
  <c r="D133" i="54"/>
  <c r="F133" i="46" s="1"/>
  <c r="D137" i="54"/>
  <c r="F137" i="46" s="1"/>
  <c r="D141" i="54"/>
  <c r="F141" i="46" s="1"/>
  <c r="D104" i="54"/>
  <c r="F104" i="46" s="1"/>
  <c r="D109" i="54"/>
  <c r="F109" i="46" s="1"/>
  <c r="D115" i="54"/>
  <c r="F115" i="46" s="1"/>
  <c r="D60" i="54"/>
  <c r="F60" i="46" s="1"/>
  <c r="D118" i="54"/>
  <c r="F118" i="46" s="1"/>
  <c r="D128" i="54"/>
  <c r="F128" i="46" s="1"/>
  <c r="D132" i="54"/>
  <c r="F132" i="46" s="1"/>
  <c r="D136" i="54"/>
  <c r="F136" i="46" s="1"/>
  <c r="D140" i="54"/>
  <c r="F140" i="46" s="1"/>
  <c r="D103" i="54"/>
  <c r="F103" i="46" s="1"/>
  <c r="D124" i="54"/>
  <c r="F124" i="46" s="1"/>
  <c r="T6" i="54"/>
  <c r="V6" i="46" s="1"/>
  <c r="T10" i="54"/>
  <c r="V10" i="46" s="1"/>
  <c r="T14" i="54"/>
  <c r="V14" i="46" s="1"/>
  <c r="T18" i="54"/>
  <c r="V18" i="46" s="1"/>
  <c r="T22" i="54"/>
  <c r="V22" i="46" s="1"/>
  <c r="T26" i="54"/>
  <c r="V26" i="46" s="1"/>
  <c r="T8" i="54"/>
  <c r="V8" i="46" s="1"/>
  <c r="T12" i="54"/>
  <c r="V12" i="46" s="1"/>
  <c r="T16" i="54"/>
  <c r="V16" i="46" s="1"/>
  <c r="T20" i="54"/>
  <c r="V20" i="46" s="1"/>
  <c r="T9" i="54"/>
  <c r="V9" i="46" s="1"/>
  <c r="T19" i="54"/>
  <c r="V19" i="46" s="1"/>
  <c r="T30" i="54"/>
  <c r="V30" i="46" s="1"/>
  <c r="T34" i="54"/>
  <c r="V34" i="46" s="1"/>
  <c r="T38" i="54"/>
  <c r="V38" i="46" s="1"/>
  <c r="T25" i="54"/>
  <c r="V25" i="46" s="1"/>
  <c r="T28" i="54"/>
  <c r="V28" i="46" s="1"/>
  <c r="T32" i="54"/>
  <c r="V32" i="46" s="1"/>
  <c r="T29" i="54"/>
  <c r="V29" i="46" s="1"/>
  <c r="T42" i="54"/>
  <c r="V42" i="46" s="1"/>
  <c r="T46" i="54"/>
  <c r="V46" i="46" s="1"/>
  <c r="T50" i="54"/>
  <c r="V50" i="46" s="1"/>
  <c r="T54" i="54"/>
  <c r="V54" i="46" s="1"/>
  <c r="T58" i="54"/>
  <c r="V58" i="46" s="1"/>
  <c r="T62" i="54"/>
  <c r="V62" i="46" s="1"/>
  <c r="T66" i="54"/>
  <c r="V66" i="46" s="1"/>
  <c r="T11" i="54"/>
  <c r="V11" i="46" s="1"/>
  <c r="T24" i="54"/>
  <c r="V24" i="46" s="1"/>
  <c r="T7" i="54"/>
  <c r="V7" i="46" s="1"/>
  <c r="T17" i="54"/>
  <c r="V17" i="46" s="1"/>
  <c r="T23" i="54"/>
  <c r="V23" i="46" s="1"/>
  <c r="T43" i="54"/>
  <c r="V43" i="46" s="1"/>
  <c r="T27" i="54"/>
  <c r="V27" i="46" s="1"/>
  <c r="T35" i="54"/>
  <c r="V35" i="46" s="1"/>
  <c r="T37" i="54"/>
  <c r="V37" i="46" s="1"/>
  <c r="T41" i="54"/>
  <c r="V41" i="46" s="1"/>
  <c r="T15" i="54"/>
  <c r="V15" i="46" s="1"/>
  <c r="T21" i="54"/>
  <c r="V21" i="46" s="1"/>
  <c r="T33" i="54"/>
  <c r="V33" i="46" s="1"/>
  <c r="T13" i="54"/>
  <c r="V13" i="46" s="1"/>
  <c r="T39" i="54"/>
  <c r="V39" i="46" s="1"/>
  <c r="T47" i="54"/>
  <c r="V47" i="46" s="1"/>
  <c r="T49" i="54"/>
  <c r="V49" i="46" s="1"/>
  <c r="T31" i="54"/>
  <c r="V31" i="46" s="1"/>
  <c r="T45" i="54"/>
  <c r="V45" i="46" s="1"/>
  <c r="T55" i="54"/>
  <c r="V55" i="46" s="1"/>
  <c r="T52" i="54"/>
  <c r="V52" i="46" s="1"/>
  <c r="T65" i="54"/>
  <c r="V65" i="46" s="1"/>
  <c r="T68" i="54"/>
  <c r="V68" i="46" s="1"/>
  <c r="T72" i="54"/>
  <c r="V72" i="46" s="1"/>
  <c r="T76" i="54"/>
  <c r="V76" i="46" s="1"/>
  <c r="T80" i="54"/>
  <c r="V80" i="46" s="1"/>
  <c r="T51" i="54"/>
  <c r="V51" i="46" s="1"/>
  <c r="T53" i="54"/>
  <c r="V53" i="46" s="1"/>
  <c r="T61" i="54"/>
  <c r="V61" i="46" s="1"/>
  <c r="T71" i="54"/>
  <c r="V71" i="46" s="1"/>
  <c r="T60" i="54"/>
  <c r="V60" i="46" s="1"/>
  <c r="T59" i="54"/>
  <c r="V59" i="46" s="1"/>
  <c r="T63" i="54"/>
  <c r="V63" i="46" s="1"/>
  <c r="T44" i="54"/>
  <c r="V44" i="46" s="1"/>
  <c r="T81" i="54"/>
  <c r="V81" i="46" s="1"/>
  <c r="T83" i="54"/>
  <c r="V83" i="46" s="1"/>
  <c r="T87" i="54"/>
  <c r="V87" i="46" s="1"/>
  <c r="T40" i="54"/>
  <c r="V40" i="46" s="1"/>
  <c r="T57" i="54"/>
  <c r="V57" i="46" s="1"/>
  <c r="T69" i="54"/>
  <c r="V69" i="46" s="1"/>
  <c r="T70" i="54"/>
  <c r="V70" i="46" s="1"/>
  <c r="T75" i="54"/>
  <c r="V75" i="46" s="1"/>
  <c r="T73" i="54"/>
  <c r="V73" i="46" s="1"/>
  <c r="T86" i="54"/>
  <c r="V86" i="46" s="1"/>
  <c r="T90" i="54"/>
  <c r="V90" i="46" s="1"/>
  <c r="T93" i="54"/>
  <c r="V93" i="46" s="1"/>
  <c r="T97" i="54"/>
  <c r="V97" i="46" s="1"/>
  <c r="T101" i="54"/>
  <c r="V101" i="46" s="1"/>
  <c r="T105" i="54"/>
  <c r="V105" i="46" s="1"/>
  <c r="T79" i="54"/>
  <c r="V79" i="46" s="1"/>
  <c r="T95" i="54"/>
  <c r="V95" i="46" s="1"/>
  <c r="T102" i="54"/>
  <c r="V102" i="46" s="1"/>
  <c r="T36" i="54"/>
  <c r="V36" i="46" s="1"/>
  <c r="T74" i="54"/>
  <c r="V74" i="46" s="1"/>
  <c r="T89" i="54"/>
  <c r="V89" i="46" s="1"/>
  <c r="T92" i="54"/>
  <c r="V92" i="46" s="1"/>
  <c r="T99" i="54"/>
  <c r="V99" i="46" s="1"/>
  <c r="T106" i="54"/>
  <c r="V106" i="46" s="1"/>
  <c r="T64" i="54"/>
  <c r="V64" i="46" s="1"/>
  <c r="T91" i="54"/>
  <c r="V91" i="46" s="1"/>
  <c r="T96" i="54"/>
  <c r="V96" i="46" s="1"/>
  <c r="T103" i="54"/>
  <c r="V103" i="46" s="1"/>
  <c r="T56" i="54"/>
  <c r="V56" i="46" s="1"/>
  <c r="T77" i="54"/>
  <c r="V77" i="46" s="1"/>
  <c r="T82" i="54"/>
  <c r="V82" i="46" s="1"/>
  <c r="T88" i="54"/>
  <c r="V88" i="46" s="1"/>
  <c r="T100" i="54"/>
  <c r="V100" i="46" s="1"/>
  <c r="T108" i="54"/>
  <c r="V108" i="46" s="1"/>
  <c r="T112" i="54"/>
  <c r="V112" i="46" s="1"/>
  <c r="T116" i="54"/>
  <c r="V116" i="46" s="1"/>
  <c r="T104" i="54"/>
  <c r="V104" i="46" s="1"/>
  <c r="T67" i="54"/>
  <c r="V67" i="46" s="1"/>
  <c r="T85" i="54"/>
  <c r="V85" i="46" s="1"/>
  <c r="T156" i="54"/>
  <c r="V156" i="46" s="1"/>
  <c r="T107" i="54"/>
  <c r="V107" i="46" s="1"/>
  <c r="T111" i="54"/>
  <c r="V111" i="46" s="1"/>
  <c r="T123" i="54"/>
  <c r="V123" i="46" s="1"/>
  <c r="T125" i="54"/>
  <c r="V125" i="46" s="1"/>
  <c r="T129" i="54"/>
  <c r="V129" i="46" s="1"/>
  <c r="T133" i="54"/>
  <c r="V133" i="46" s="1"/>
  <c r="T137" i="54"/>
  <c r="V137" i="46" s="1"/>
  <c r="T141" i="54"/>
  <c r="V141" i="46" s="1"/>
  <c r="T114" i="54"/>
  <c r="V114" i="46" s="1"/>
  <c r="T117" i="54"/>
  <c r="V117" i="46" s="1"/>
  <c r="T124" i="54"/>
  <c r="V124" i="46" s="1"/>
  <c r="T84" i="54"/>
  <c r="V84" i="46" s="1"/>
  <c r="T98" i="54"/>
  <c r="V98" i="46" s="1"/>
  <c r="T122" i="54"/>
  <c r="V122" i="46" s="1"/>
  <c r="T128" i="54"/>
  <c r="V128" i="46" s="1"/>
  <c r="T132" i="54"/>
  <c r="V132" i="46" s="1"/>
  <c r="T136" i="54"/>
  <c r="V136" i="46" s="1"/>
  <c r="T140" i="54"/>
  <c r="V140" i="46" s="1"/>
  <c r="T48" i="54"/>
  <c r="V48" i="46" s="1"/>
  <c r="T109" i="54"/>
  <c r="V109" i="46" s="1"/>
  <c r="T115" i="54"/>
  <c r="V115" i="46" s="1"/>
  <c r="T121" i="54"/>
  <c r="V121" i="46" s="1"/>
  <c r="T157" i="54"/>
  <c r="V157" i="46" s="1"/>
  <c r="I151" i="54"/>
  <c r="K151" i="46" s="1"/>
  <c r="E7" i="54"/>
  <c r="G7" i="46" s="1"/>
  <c r="E11" i="54"/>
  <c r="G11" i="46" s="1"/>
  <c r="E15" i="54"/>
  <c r="G15" i="46" s="1"/>
  <c r="E19" i="54"/>
  <c r="G19" i="46" s="1"/>
  <c r="E23" i="54"/>
  <c r="G23" i="46" s="1"/>
  <c r="E27" i="54"/>
  <c r="G27" i="46" s="1"/>
  <c r="E9" i="54"/>
  <c r="G9" i="46" s="1"/>
  <c r="E13" i="54"/>
  <c r="G13" i="46" s="1"/>
  <c r="E17" i="54"/>
  <c r="G17" i="46" s="1"/>
  <c r="E21" i="54"/>
  <c r="G21" i="46" s="1"/>
  <c r="E25" i="54"/>
  <c r="G25" i="46" s="1"/>
  <c r="E8" i="54"/>
  <c r="G8" i="46" s="1"/>
  <c r="E12" i="54"/>
  <c r="G12" i="46" s="1"/>
  <c r="E16" i="54"/>
  <c r="G16" i="46" s="1"/>
  <c r="E20" i="54"/>
  <c r="G20" i="46" s="1"/>
  <c r="E6" i="54"/>
  <c r="G6" i="46" s="1"/>
  <c r="E24" i="54"/>
  <c r="G24" i="46" s="1"/>
  <c r="E18" i="54"/>
  <c r="G18" i="46" s="1"/>
  <c r="E32" i="54"/>
  <c r="G32" i="46" s="1"/>
  <c r="E33" i="54"/>
  <c r="G33" i="46" s="1"/>
  <c r="E40" i="54"/>
  <c r="G40" i="46" s="1"/>
  <c r="E37" i="54"/>
  <c r="G37" i="46" s="1"/>
  <c r="E42" i="54"/>
  <c r="G42" i="46" s="1"/>
  <c r="E10" i="54"/>
  <c r="G10" i="46" s="1"/>
  <c r="E22" i="54"/>
  <c r="G22" i="46" s="1"/>
  <c r="E39" i="54"/>
  <c r="G39" i="46" s="1"/>
  <c r="E48" i="54"/>
  <c r="G48" i="46" s="1"/>
  <c r="E35" i="54"/>
  <c r="G35" i="46" s="1"/>
  <c r="E14" i="54"/>
  <c r="G14" i="46" s="1"/>
  <c r="E26" i="54"/>
  <c r="G26" i="46" s="1"/>
  <c r="E49" i="54"/>
  <c r="G49" i="46" s="1"/>
  <c r="E38" i="54"/>
  <c r="G38" i="46" s="1"/>
  <c r="E34" i="54"/>
  <c r="G34" i="46" s="1"/>
  <c r="E44" i="54"/>
  <c r="G44" i="46" s="1"/>
  <c r="E43" i="54"/>
  <c r="G43" i="46" s="1"/>
  <c r="E50" i="54"/>
  <c r="G50" i="46" s="1"/>
  <c r="E52" i="54"/>
  <c r="G52" i="46" s="1"/>
  <c r="E54" i="54"/>
  <c r="G54" i="46" s="1"/>
  <c r="E61" i="54"/>
  <c r="G61" i="46" s="1"/>
  <c r="E60" i="54"/>
  <c r="G60" i="46" s="1"/>
  <c r="E67" i="54"/>
  <c r="G67" i="46" s="1"/>
  <c r="E29" i="54"/>
  <c r="G29" i="46" s="1"/>
  <c r="E41" i="54"/>
  <c r="G41" i="46" s="1"/>
  <c r="E53" i="54"/>
  <c r="G53" i="46" s="1"/>
  <c r="E58" i="54"/>
  <c r="G58" i="46" s="1"/>
  <c r="E59" i="54"/>
  <c r="G59" i="46" s="1"/>
  <c r="E64" i="54"/>
  <c r="G64" i="46" s="1"/>
  <c r="E31" i="54"/>
  <c r="G31" i="46" s="1"/>
  <c r="E45" i="54"/>
  <c r="G45" i="46" s="1"/>
  <c r="E51" i="54"/>
  <c r="G51" i="46" s="1"/>
  <c r="E68" i="54"/>
  <c r="G68" i="46" s="1"/>
  <c r="E36" i="54"/>
  <c r="G36" i="46" s="1"/>
  <c r="E57" i="54"/>
  <c r="G57" i="46" s="1"/>
  <c r="E65" i="54"/>
  <c r="G65" i="46" s="1"/>
  <c r="E71" i="54"/>
  <c r="G71" i="46" s="1"/>
  <c r="E75" i="54"/>
  <c r="G75" i="46" s="1"/>
  <c r="E79" i="54"/>
  <c r="G79" i="46" s="1"/>
  <c r="E83" i="54"/>
  <c r="G83" i="46" s="1"/>
  <c r="E56" i="54"/>
  <c r="G56" i="46" s="1"/>
  <c r="E84" i="54"/>
  <c r="G84" i="46" s="1"/>
  <c r="E88" i="54"/>
  <c r="G88" i="46" s="1"/>
  <c r="E156" i="54"/>
  <c r="G156" i="46" s="1"/>
  <c r="E66" i="54"/>
  <c r="G66" i="46" s="1"/>
  <c r="E70" i="54"/>
  <c r="G70" i="46" s="1"/>
  <c r="E46" i="54"/>
  <c r="G46" i="46" s="1"/>
  <c r="E73" i="54"/>
  <c r="G73" i="46" s="1"/>
  <c r="E78" i="54"/>
  <c r="G78" i="46" s="1"/>
  <c r="E87" i="54"/>
  <c r="G87" i="46" s="1"/>
  <c r="E91" i="54"/>
  <c r="G91" i="46" s="1"/>
  <c r="E28" i="54"/>
  <c r="G28" i="46" s="1"/>
  <c r="E47" i="54"/>
  <c r="G47" i="46" s="1"/>
  <c r="E63" i="54"/>
  <c r="G63" i="46" s="1"/>
  <c r="E69" i="54"/>
  <c r="G69" i="46" s="1"/>
  <c r="E90" i="54"/>
  <c r="G90" i="46" s="1"/>
  <c r="E101" i="54"/>
  <c r="G101" i="46" s="1"/>
  <c r="E110" i="54"/>
  <c r="G110" i="46" s="1"/>
  <c r="E114" i="54"/>
  <c r="G114" i="46" s="1"/>
  <c r="E118" i="54"/>
  <c r="G118" i="46" s="1"/>
  <c r="E122" i="54"/>
  <c r="G122" i="46" s="1"/>
  <c r="E30" i="54"/>
  <c r="G30" i="46" s="1"/>
  <c r="E55" i="54"/>
  <c r="G55" i="46" s="1"/>
  <c r="E62" i="54"/>
  <c r="G62" i="46" s="1"/>
  <c r="E76" i="54"/>
  <c r="G76" i="46" s="1"/>
  <c r="E94" i="54"/>
  <c r="G94" i="46" s="1"/>
  <c r="E105" i="54"/>
  <c r="G105" i="46" s="1"/>
  <c r="E81" i="54"/>
  <c r="G81" i="46" s="1"/>
  <c r="E89" i="54"/>
  <c r="G89" i="46" s="1"/>
  <c r="E98" i="54"/>
  <c r="G98" i="46" s="1"/>
  <c r="E109" i="54"/>
  <c r="G109" i="46" s="1"/>
  <c r="E113" i="54"/>
  <c r="G113" i="46" s="1"/>
  <c r="E117" i="54"/>
  <c r="G117" i="46" s="1"/>
  <c r="E121" i="54"/>
  <c r="G121" i="46" s="1"/>
  <c r="E72" i="54"/>
  <c r="G72" i="46" s="1"/>
  <c r="E95" i="54"/>
  <c r="G95" i="46" s="1"/>
  <c r="E102" i="54"/>
  <c r="G102" i="46" s="1"/>
  <c r="E82" i="54"/>
  <c r="G82" i="46" s="1"/>
  <c r="E99" i="54"/>
  <c r="G99" i="46" s="1"/>
  <c r="E108" i="54"/>
  <c r="G108" i="46" s="1"/>
  <c r="E111" i="54"/>
  <c r="G111" i="46" s="1"/>
  <c r="E126" i="54"/>
  <c r="G126" i="46" s="1"/>
  <c r="E130" i="54"/>
  <c r="G130" i="46" s="1"/>
  <c r="E134" i="54"/>
  <c r="G134" i="46" s="1"/>
  <c r="E138" i="54"/>
  <c r="G138" i="46" s="1"/>
  <c r="E142" i="54"/>
  <c r="G142" i="46" s="1"/>
  <c r="E96" i="54"/>
  <c r="G96" i="46" s="1"/>
  <c r="E93" i="54"/>
  <c r="G93" i="46" s="1"/>
  <c r="E107" i="54"/>
  <c r="G107" i="46" s="1"/>
  <c r="E112" i="54"/>
  <c r="G112" i="46" s="1"/>
  <c r="E120" i="54"/>
  <c r="G120" i="46" s="1"/>
  <c r="E125" i="54"/>
  <c r="G125" i="46" s="1"/>
  <c r="E129" i="54"/>
  <c r="G129" i="46" s="1"/>
  <c r="E133" i="54"/>
  <c r="G133" i="46" s="1"/>
  <c r="E137" i="54"/>
  <c r="G137" i="46" s="1"/>
  <c r="E104" i="54"/>
  <c r="G104" i="46" s="1"/>
  <c r="E115" i="54"/>
  <c r="G115" i="46" s="1"/>
  <c r="E74" i="54"/>
  <c r="G74" i="46" s="1"/>
  <c r="E77" i="54"/>
  <c r="G77" i="46" s="1"/>
  <c r="E86" i="54"/>
  <c r="G86" i="46" s="1"/>
  <c r="E106" i="54"/>
  <c r="G106" i="46" s="1"/>
  <c r="E128" i="54"/>
  <c r="G128" i="46" s="1"/>
  <c r="E132" i="54"/>
  <c r="G132" i="46" s="1"/>
  <c r="E136" i="54"/>
  <c r="G136" i="46" s="1"/>
  <c r="E140" i="54"/>
  <c r="G140" i="46" s="1"/>
  <c r="M7" i="54"/>
  <c r="O7" i="46" s="1"/>
  <c r="M11" i="54"/>
  <c r="O11" i="46" s="1"/>
  <c r="M15" i="54"/>
  <c r="O15" i="46" s="1"/>
  <c r="M19" i="54"/>
  <c r="O19" i="46" s="1"/>
  <c r="M23" i="54"/>
  <c r="O23" i="46" s="1"/>
  <c r="M27" i="54"/>
  <c r="O27" i="46" s="1"/>
  <c r="M9" i="54"/>
  <c r="O9" i="46" s="1"/>
  <c r="M13" i="54"/>
  <c r="O13" i="46" s="1"/>
  <c r="M17" i="54"/>
  <c r="O17" i="46" s="1"/>
  <c r="M21" i="54"/>
  <c r="O21" i="46" s="1"/>
  <c r="M25" i="54"/>
  <c r="O25" i="46" s="1"/>
  <c r="M8" i="54"/>
  <c r="O8" i="46" s="1"/>
  <c r="M12" i="54"/>
  <c r="O12" i="46" s="1"/>
  <c r="M16" i="54"/>
  <c r="O16" i="46" s="1"/>
  <c r="M20" i="54"/>
  <c r="O20" i="46" s="1"/>
  <c r="M10" i="54"/>
  <c r="O10" i="46" s="1"/>
  <c r="M28" i="54"/>
  <c r="O28" i="46" s="1"/>
  <c r="M14" i="54"/>
  <c r="O14" i="46" s="1"/>
  <c r="M31" i="54"/>
  <c r="O31" i="46" s="1"/>
  <c r="M37" i="54"/>
  <c r="O37" i="46" s="1"/>
  <c r="M6" i="54"/>
  <c r="O6" i="46" s="1"/>
  <c r="M30" i="54"/>
  <c r="O30" i="46" s="1"/>
  <c r="M34" i="54"/>
  <c r="O34" i="46" s="1"/>
  <c r="M42" i="54"/>
  <c r="O42" i="46" s="1"/>
  <c r="M24" i="54"/>
  <c r="O24" i="46" s="1"/>
  <c r="M38" i="54"/>
  <c r="O38" i="46" s="1"/>
  <c r="M45" i="54"/>
  <c r="O45" i="46" s="1"/>
  <c r="M52" i="54"/>
  <c r="O52" i="46" s="1"/>
  <c r="M29" i="54"/>
  <c r="O29" i="46" s="1"/>
  <c r="M22" i="54"/>
  <c r="O22" i="46" s="1"/>
  <c r="M36" i="54"/>
  <c r="O36" i="46" s="1"/>
  <c r="M46" i="54"/>
  <c r="O46" i="46" s="1"/>
  <c r="M43" i="54"/>
  <c r="O43" i="46" s="1"/>
  <c r="M18" i="54"/>
  <c r="O18" i="46" s="1"/>
  <c r="M32" i="54"/>
  <c r="O32" i="46" s="1"/>
  <c r="M41" i="54"/>
  <c r="O41" i="46" s="1"/>
  <c r="M48" i="54"/>
  <c r="O48" i="46" s="1"/>
  <c r="M33" i="54"/>
  <c r="O33" i="46" s="1"/>
  <c r="M58" i="54"/>
  <c r="O58" i="46" s="1"/>
  <c r="M26" i="54"/>
  <c r="O26" i="46" s="1"/>
  <c r="M64" i="54"/>
  <c r="O64" i="46" s="1"/>
  <c r="M57" i="54"/>
  <c r="O57" i="46" s="1"/>
  <c r="M68" i="54"/>
  <c r="O68" i="46" s="1"/>
  <c r="M44" i="54"/>
  <c r="O44" i="46" s="1"/>
  <c r="M47" i="54"/>
  <c r="O47" i="46" s="1"/>
  <c r="M56" i="54"/>
  <c r="O56" i="46" s="1"/>
  <c r="M65" i="54"/>
  <c r="O65" i="46" s="1"/>
  <c r="M55" i="54"/>
  <c r="O55" i="46" s="1"/>
  <c r="M62" i="54"/>
  <c r="O62" i="46" s="1"/>
  <c r="M71" i="54"/>
  <c r="O71" i="46" s="1"/>
  <c r="M75" i="54"/>
  <c r="O75" i="46" s="1"/>
  <c r="M79" i="54"/>
  <c r="O79" i="46" s="1"/>
  <c r="M40" i="54"/>
  <c r="O40" i="46" s="1"/>
  <c r="M78" i="54"/>
  <c r="O78" i="46" s="1"/>
  <c r="M84" i="54"/>
  <c r="O84" i="46" s="1"/>
  <c r="M88" i="54"/>
  <c r="O88" i="46" s="1"/>
  <c r="M156" i="54"/>
  <c r="O156" i="46" s="1"/>
  <c r="M51" i="54"/>
  <c r="O51" i="46" s="1"/>
  <c r="M74" i="54"/>
  <c r="O74" i="46" s="1"/>
  <c r="M35" i="54"/>
  <c r="O35" i="46" s="1"/>
  <c r="M50" i="54"/>
  <c r="O50" i="46" s="1"/>
  <c r="M53" i="54"/>
  <c r="O53" i="46" s="1"/>
  <c r="M60" i="54"/>
  <c r="O60" i="46" s="1"/>
  <c r="M77" i="54"/>
  <c r="O77" i="46" s="1"/>
  <c r="M82" i="54"/>
  <c r="O82" i="46" s="1"/>
  <c r="M83" i="54"/>
  <c r="O83" i="46" s="1"/>
  <c r="M87" i="54"/>
  <c r="O87" i="46" s="1"/>
  <c r="M91" i="54"/>
  <c r="O91" i="46" s="1"/>
  <c r="M49" i="54"/>
  <c r="O49" i="46" s="1"/>
  <c r="M67" i="54"/>
  <c r="O67" i="46" s="1"/>
  <c r="M76" i="54"/>
  <c r="O76" i="46" s="1"/>
  <c r="M86" i="54"/>
  <c r="O86" i="46" s="1"/>
  <c r="M94" i="54"/>
  <c r="O94" i="46" s="1"/>
  <c r="M105" i="54"/>
  <c r="O105" i="46" s="1"/>
  <c r="M110" i="54"/>
  <c r="O110" i="46" s="1"/>
  <c r="M114" i="54"/>
  <c r="O114" i="46" s="1"/>
  <c r="M118" i="54"/>
  <c r="O118" i="46" s="1"/>
  <c r="M122" i="54"/>
  <c r="O122" i="46" s="1"/>
  <c r="M80" i="54"/>
  <c r="O80" i="46" s="1"/>
  <c r="M98" i="54"/>
  <c r="O98" i="46" s="1"/>
  <c r="M63" i="54"/>
  <c r="O63" i="46" s="1"/>
  <c r="M70" i="54"/>
  <c r="O70" i="46" s="1"/>
  <c r="M85" i="54"/>
  <c r="O85" i="46" s="1"/>
  <c r="M95" i="54"/>
  <c r="O95" i="46" s="1"/>
  <c r="M102" i="54"/>
  <c r="O102" i="46" s="1"/>
  <c r="M109" i="54"/>
  <c r="O109" i="46" s="1"/>
  <c r="M113" i="54"/>
  <c r="O113" i="46" s="1"/>
  <c r="M117" i="54"/>
  <c r="O117" i="46" s="1"/>
  <c r="M121" i="54"/>
  <c r="O121" i="46" s="1"/>
  <c r="M59" i="54"/>
  <c r="O59" i="46" s="1"/>
  <c r="M69" i="54"/>
  <c r="O69" i="46" s="1"/>
  <c r="M99" i="54"/>
  <c r="O99" i="46" s="1"/>
  <c r="M106" i="54"/>
  <c r="O106" i="46" s="1"/>
  <c r="M54" i="54"/>
  <c r="O54" i="46" s="1"/>
  <c r="M92" i="54"/>
  <c r="O92" i="46" s="1"/>
  <c r="M103" i="54"/>
  <c r="O103" i="46" s="1"/>
  <c r="M115" i="54"/>
  <c r="O115" i="46" s="1"/>
  <c r="M120" i="54"/>
  <c r="O120" i="46" s="1"/>
  <c r="M126" i="54"/>
  <c r="O126" i="46" s="1"/>
  <c r="M130" i="54"/>
  <c r="O130" i="46" s="1"/>
  <c r="M134" i="54"/>
  <c r="O134" i="46" s="1"/>
  <c r="M138" i="54"/>
  <c r="O138" i="46" s="1"/>
  <c r="M142" i="54"/>
  <c r="O142" i="46" s="1"/>
  <c r="M100" i="54"/>
  <c r="O100" i="46" s="1"/>
  <c r="M97" i="54"/>
  <c r="O97" i="46" s="1"/>
  <c r="M116" i="54"/>
  <c r="O116" i="46" s="1"/>
  <c r="M125" i="54"/>
  <c r="O125" i="46" s="1"/>
  <c r="M129" i="54"/>
  <c r="O129" i="46" s="1"/>
  <c r="M133" i="54"/>
  <c r="O133" i="46" s="1"/>
  <c r="M137" i="54"/>
  <c r="O137" i="46" s="1"/>
  <c r="M39" i="54"/>
  <c r="O39" i="46" s="1"/>
  <c r="M73" i="54"/>
  <c r="O73" i="46" s="1"/>
  <c r="M119" i="54"/>
  <c r="O119" i="46" s="1"/>
  <c r="M66" i="54"/>
  <c r="O66" i="46" s="1"/>
  <c r="M72" i="54"/>
  <c r="O72" i="46" s="1"/>
  <c r="M81" i="54"/>
  <c r="O81" i="46" s="1"/>
  <c r="M90" i="54"/>
  <c r="O90" i="46" s="1"/>
  <c r="M96" i="54"/>
  <c r="O96" i="46" s="1"/>
  <c r="M108" i="54"/>
  <c r="O108" i="46" s="1"/>
  <c r="M123" i="54"/>
  <c r="O123" i="46" s="1"/>
  <c r="M124" i="54"/>
  <c r="O124" i="46" s="1"/>
  <c r="M128" i="54"/>
  <c r="O128" i="46" s="1"/>
  <c r="M132" i="54"/>
  <c r="O132" i="46" s="1"/>
  <c r="M136" i="54"/>
  <c r="O136" i="46" s="1"/>
  <c r="M140" i="54"/>
  <c r="O140" i="46" s="1"/>
  <c r="U7" i="54"/>
  <c r="W7" i="46" s="1"/>
  <c r="U11" i="54"/>
  <c r="W11" i="46" s="1"/>
  <c r="U15" i="54"/>
  <c r="W15" i="46" s="1"/>
  <c r="U19" i="54"/>
  <c r="W19" i="46" s="1"/>
  <c r="U23" i="54"/>
  <c r="W23" i="46" s="1"/>
  <c r="U27" i="54"/>
  <c r="W27" i="46" s="1"/>
  <c r="U9" i="54"/>
  <c r="W9" i="46" s="1"/>
  <c r="U13" i="54"/>
  <c r="W13" i="46" s="1"/>
  <c r="U17" i="54"/>
  <c r="W17" i="46" s="1"/>
  <c r="U21" i="54"/>
  <c r="W21" i="46" s="1"/>
  <c r="U25" i="54"/>
  <c r="W25" i="46" s="1"/>
  <c r="U8" i="54"/>
  <c r="W8" i="46" s="1"/>
  <c r="U12" i="54"/>
  <c r="W12" i="46" s="1"/>
  <c r="U16" i="54"/>
  <c r="W16" i="46" s="1"/>
  <c r="U20" i="54"/>
  <c r="W20" i="46" s="1"/>
  <c r="U14" i="54"/>
  <c r="W14" i="46" s="1"/>
  <c r="U22" i="54"/>
  <c r="W22" i="46" s="1"/>
  <c r="U34" i="54"/>
  <c r="W34" i="46" s="1"/>
  <c r="U10" i="54"/>
  <c r="W10" i="46" s="1"/>
  <c r="U29" i="54"/>
  <c r="W29" i="46" s="1"/>
  <c r="U38" i="54"/>
  <c r="W38" i="46" s="1"/>
  <c r="U42" i="54"/>
  <c r="W42" i="46" s="1"/>
  <c r="U6" i="54"/>
  <c r="W6" i="46" s="1"/>
  <c r="U26" i="54"/>
  <c r="W26" i="46" s="1"/>
  <c r="U31" i="54"/>
  <c r="W31" i="46" s="1"/>
  <c r="U32" i="54"/>
  <c r="W32" i="46" s="1"/>
  <c r="U49" i="54"/>
  <c r="W49" i="46" s="1"/>
  <c r="U24" i="54"/>
  <c r="W24" i="46" s="1"/>
  <c r="U39" i="54"/>
  <c r="W39" i="46" s="1"/>
  <c r="U50" i="54"/>
  <c r="W50" i="46" s="1"/>
  <c r="U35" i="54"/>
  <c r="W35" i="46" s="1"/>
  <c r="U37" i="54"/>
  <c r="W37" i="46" s="1"/>
  <c r="U41" i="54"/>
  <c r="W41" i="46" s="1"/>
  <c r="U28" i="54"/>
  <c r="W28" i="46" s="1"/>
  <c r="U43" i="54"/>
  <c r="W43" i="46" s="1"/>
  <c r="U18" i="54"/>
  <c r="W18" i="46" s="1"/>
  <c r="U44" i="54"/>
  <c r="W44" i="46" s="1"/>
  <c r="U51" i="54"/>
  <c r="W51" i="46" s="1"/>
  <c r="U30" i="54"/>
  <c r="W30" i="46" s="1"/>
  <c r="U47" i="54"/>
  <c r="W47" i="46" s="1"/>
  <c r="U45" i="54"/>
  <c r="W45" i="46" s="1"/>
  <c r="U56" i="54"/>
  <c r="W56" i="46" s="1"/>
  <c r="U52" i="54"/>
  <c r="W52" i="46" s="1"/>
  <c r="U55" i="54"/>
  <c r="W55" i="46" s="1"/>
  <c r="U65" i="54"/>
  <c r="W65" i="46" s="1"/>
  <c r="U68" i="54"/>
  <c r="W68" i="46" s="1"/>
  <c r="U54" i="54"/>
  <c r="W54" i="46" s="1"/>
  <c r="U62" i="54"/>
  <c r="W62" i="46" s="1"/>
  <c r="U53" i="54"/>
  <c r="W53" i="46" s="1"/>
  <c r="U61" i="54"/>
  <c r="W61" i="46" s="1"/>
  <c r="U66" i="54"/>
  <c r="W66" i="46" s="1"/>
  <c r="U71" i="54"/>
  <c r="W71" i="46" s="1"/>
  <c r="U75" i="54"/>
  <c r="W75" i="46" s="1"/>
  <c r="U79" i="54"/>
  <c r="W79" i="46" s="1"/>
  <c r="U77" i="54"/>
  <c r="W77" i="46" s="1"/>
  <c r="U82" i="54"/>
  <c r="W82" i="46" s="1"/>
  <c r="U84" i="54"/>
  <c r="W84" i="46" s="1"/>
  <c r="U88" i="54"/>
  <c r="W88" i="46" s="1"/>
  <c r="U156" i="54"/>
  <c r="W156" i="46" s="1"/>
  <c r="U59" i="54"/>
  <c r="W59" i="46" s="1"/>
  <c r="U63" i="54"/>
  <c r="W63" i="46" s="1"/>
  <c r="U72" i="54"/>
  <c r="W72" i="46" s="1"/>
  <c r="U76" i="54"/>
  <c r="W76" i="46" s="1"/>
  <c r="U81" i="54"/>
  <c r="W81" i="46" s="1"/>
  <c r="U83" i="54"/>
  <c r="W83" i="46" s="1"/>
  <c r="U87" i="54"/>
  <c r="W87" i="46" s="1"/>
  <c r="U91" i="54"/>
  <c r="W91" i="46" s="1"/>
  <c r="U40" i="54"/>
  <c r="W40" i="46" s="1"/>
  <c r="U57" i="54"/>
  <c r="W57" i="46" s="1"/>
  <c r="U69" i="54"/>
  <c r="W69" i="46" s="1"/>
  <c r="U70" i="54"/>
  <c r="W70" i="46" s="1"/>
  <c r="U80" i="54"/>
  <c r="W80" i="46" s="1"/>
  <c r="U60" i="54"/>
  <c r="W60" i="46" s="1"/>
  <c r="U73" i="54"/>
  <c r="W73" i="46" s="1"/>
  <c r="U90" i="54"/>
  <c r="W90" i="46" s="1"/>
  <c r="U98" i="54"/>
  <c r="W98" i="46" s="1"/>
  <c r="U110" i="54"/>
  <c r="W110" i="46" s="1"/>
  <c r="U114" i="54"/>
  <c r="W114" i="46" s="1"/>
  <c r="U118" i="54"/>
  <c r="W118" i="46" s="1"/>
  <c r="U122" i="54"/>
  <c r="W122" i="46" s="1"/>
  <c r="U95" i="54"/>
  <c r="W95" i="46" s="1"/>
  <c r="U102" i="54"/>
  <c r="W102" i="46" s="1"/>
  <c r="U36" i="54"/>
  <c r="W36" i="46" s="1"/>
  <c r="U74" i="54"/>
  <c r="W74" i="46" s="1"/>
  <c r="U89" i="54"/>
  <c r="W89" i="46" s="1"/>
  <c r="U92" i="54"/>
  <c r="W92" i="46" s="1"/>
  <c r="U99" i="54"/>
  <c r="W99" i="46" s="1"/>
  <c r="U106" i="54"/>
  <c r="W106" i="46" s="1"/>
  <c r="U109" i="54"/>
  <c r="W109" i="46" s="1"/>
  <c r="U113" i="54"/>
  <c r="W113" i="46" s="1"/>
  <c r="U117" i="54"/>
  <c r="W117" i="46" s="1"/>
  <c r="U121" i="54"/>
  <c r="W121" i="46" s="1"/>
  <c r="U64" i="54"/>
  <c r="W64" i="46" s="1"/>
  <c r="U96" i="54"/>
  <c r="W96" i="46" s="1"/>
  <c r="U103" i="54"/>
  <c r="W103" i="46" s="1"/>
  <c r="U86" i="54"/>
  <c r="W86" i="46" s="1"/>
  <c r="U93" i="54"/>
  <c r="W93" i="46" s="1"/>
  <c r="U119" i="54"/>
  <c r="W119" i="46" s="1"/>
  <c r="U126" i="54"/>
  <c r="W126" i="46" s="1"/>
  <c r="U130" i="54"/>
  <c r="W130" i="46" s="1"/>
  <c r="U134" i="54"/>
  <c r="W134" i="46" s="1"/>
  <c r="U138" i="54"/>
  <c r="W138" i="46" s="1"/>
  <c r="U142" i="54"/>
  <c r="W142" i="46" s="1"/>
  <c r="U104" i="54"/>
  <c r="W104" i="46" s="1"/>
  <c r="U108" i="54"/>
  <c r="W108" i="46" s="1"/>
  <c r="U67" i="54"/>
  <c r="W67" i="46" s="1"/>
  <c r="U85" i="54"/>
  <c r="W85" i="46" s="1"/>
  <c r="U101" i="54"/>
  <c r="W101" i="46" s="1"/>
  <c r="U107" i="54"/>
  <c r="W107" i="46" s="1"/>
  <c r="U111" i="54"/>
  <c r="W111" i="46" s="1"/>
  <c r="U123" i="54"/>
  <c r="W123" i="46" s="1"/>
  <c r="U125" i="54"/>
  <c r="W125" i="46" s="1"/>
  <c r="U129" i="54"/>
  <c r="W129" i="46" s="1"/>
  <c r="U133" i="54"/>
  <c r="W133" i="46" s="1"/>
  <c r="U137" i="54"/>
  <c r="W137" i="46" s="1"/>
  <c r="U46" i="54"/>
  <c r="W46" i="46" s="1"/>
  <c r="U124" i="54"/>
  <c r="W124" i="46" s="1"/>
  <c r="U33" i="54"/>
  <c r="W33" i="46" s="1"/>
  <c r="U100" i="54"/>
  <c r="W100" i="46" s="1"/>
  <c r="U112" i="54"/>
  <c r="W112" i="46" s="1"/>
  <c r="U128" i="54"/>
  <c r="W128" i="46" s="1"/>
  <c r="U132" i="54"/>
  <c r="W132" i="46" s="1"/>
  <c r="U136" i="54"/>
  <c r="W136" i="46" s="1"/>
  <c r="U140" i="54"/>
  <c r="W140" i="46" s="1"/>
  <c r="AC7" i="54"/>
  <c r="AE7" i="46" s="1"/>
  <c r="AC11" i="54"/>
  <c r="AE11" i="46" s="1"/>
  <c r="AC15" i="54"/>
  <c r="AE15" i="46" s="1"/>
  <c r="AC19" i="54"/>
  <c r="AE19" i="46" s="1"/>
  <c r="AC23" i="54"/>
  <c r="AE23" i="46" s="1"/>
  <c r="AC27" i="54"/>
  <c r="AE27" i="46" s="1"/>
  <c r="AC9" i="54"/>
  <c r="AE9" i="46" s="1"/>
  <c r="AC13" i="54"/>
  <c r="AE13" i="46" s="1"/>
  <c r="AC17" i="54"/>
  <c r="AE17" i="46" s="1"/>
  <c r="AC21" i="54"/>
  <c r="AE21" i="46" s="1"/>
  <c r="AC25" i="54"/>
  <c r="AE25" i="46" s="1"/>
  <c r="AC8" i="54"/>
  <c r="AE8" i="46" s="1"/>
  <c r="AC12" i="54"/>
  <c r="AE12" i="46" s="1"/>
  <c r="AC16" i="54"/>
  <c r="AE16" i="46" s="1"/>
  <c r="AC20" i="54"/>
  <c r="AE20" i="46" s="1"/>
  <c r="AC18" i="54"/>
  <c r="AE18" i="46" s="1"/>
  <c r="AC26" i="54"/>
  <c r="AE26" i="46" s="1"/>
  <c r="AC28" i="54"/>
  <c r="AE28" i="46" s="1"/>
  <c r="AC38" i="54"/>
  <c r="AE38" i="46" s="1"/>
  <c r="AC22" i="54"/>
  <c r="AE22" i="46" s="1"/>
  <c r="AC42" i="54"/>
  <c r="AE42" i="46" s="1"/>
  <c r="AC35" i="54"/>
  <c r="AE35" i="46" s="1"/>
  <c r="AC37" i="54"/>
  <c r="AE37" i="46" s="1"/>
  <c r="AC46" i="54"/>
  <c r="AE46" i="46" s="1"/>
  <c r="AC33" i="54"/>
  <c r="AE33" i="46" s="1"/>
  <c r="AC6" i="54"/>
  <c r="AE6" i="46" s="1"/>
  <c r="AC29" i="54"/>
  <c r="AE29" i="46" s="1"/>
  <c r="AC30" i="54"/>
  <c r="AE30" i="46" s="1"/>
  <c r="AC40" i="54"/>
  <c r="AE40" i="46" s="1"/>
  <c r="AC36" i="54"/>
  <c r="AE36" i="46" s="1"/>
  <c r="AC41" i="54"/>
  <c r="AE41" i="46" s="1"/>
  <c r="AC10" i="54"/>
  <c r="AE10" i="46" s="1"/>
  <c r="AC34" i="54"/>
  <c r="AE34" i="46" s="1"/>
  <c r="AC50" i="54"/>
  <c r="AE50" i="46" s="1"/>
  <c r="AC55" i="54"/>
  <c r="AE55" i="46" s="1"/>
  <c r="AC44" i="54"/>
  <c r="AE44" i="46" s="1"/>
  <c r="AC48" i="54"/>
  <c r="AE48" i="46" s="1"/>
  <c r="AC49" i="54"/>
  <c r="AE49" i="46" s="1"/>
  <c r="AC54" i="54"/>
  <c r="AE54" i="46" s="1"/>
  <c r="AC65" i="54"/>
  <c r="AE65" i="46" s="1"/>
  <c r="AC32" i="54"/>
  <c r="AE32" i="46" s="1"/>
  <c r="AC53" i="54"/>
  <c r="AE53" i="46" s="1"/>
  <c r="AC61" i="54"/>
  <c r="AE61" i="46" s="1"/>
  <c r="AC62" i="54"/>
  <c r="AE62" i="46" s="1"/>
  <c r="AC68" i="54"/>
  <c r="AE68" i="46" s="1"/>
  <c r="AC39" i="54"/>
  <c r="AE39" i="46" s="1"/>
  <c r="AC47" i="54"/>
  <c r="AE47" i="46" s="1"/>
  <c r="AC60" i="54"/>
  <c r="AE60" i="46" s="1"/>
  <c r="AC66" i="54"/>
  <c r="AE66" i="46" s="1"/>
  <c r="AC14" i="54"/>
  <c r="AE14" i="46" s="1"/>
  <c r="AC59" i="54"/>
  <c r="AE59" i="46" s="1"/>
  <c r="AC71" i="54"/>
  <c r="AE71" i="46" s="1"/>
  <c r="AC75" i="54"/>
  <c r="AE75" i="46" s="1"/>
  <c r="AC79" i="54"/>
  <c r="AE79" i="46" s="1"/>
  <c r="AC31" i="54"/>
  <c r="AE31" i="46" s="1"/>
  <c r="AC58" i="54"/>
  <c r="AE58" i="46" s="1"/>
  <c r="AC70" i="54"/>
  <c r="AE70" i="46" s="1"/>
  <c r="AC81" i="54"/>
  <c r="AE81" i="46" s="1"/>
  <c r="AC84" i="54"/>
  <c r="AE84" i="46" s="1"/>
  <c r="AC88" i="54"/>
  <c r="AE88" i="46" s="1"/>
  <c r="AC156" i="54"/>
  <c r="AE156" i="46" s="1"/>
  <c r="AC45" i="54"/>
  <c r="AE45" i="46" s="1"/>
  <c r="AC67" i="54"/>
  <c r="AE67" i="46" s="1"/>
  <c r="AC73" i="54"/>
  <c r="AE73" i="46" s="1"/>
  <c r="AC80" i="54"/>
  <c r="AE80" i="46" s="1"/>
  <c r="AC56" i="54"/>
  <c r="AE56" i="46" s="1"/>
  <c r="AC64" i="54"/>
  <c r="AE64" i="46" s="1"/>
  <c r="AC83" i="54"/>
  <c r="AE83" i="46" s="1"/>
  <c r="AC87" i="54"/>
  <c r="AE87" i="46" s="1"/>
  <c r="AC91" i="54"/>
  <c r="AE91" i="46" s="1"/>
  <c r="AC74" i="54"/>
  <c r="AE74" i="46" s="1"/>
  <c r="AC78" i="54"/>
  <c r="AE78" i="46" s="1"/>
  <c r="AC86" i="54"/>
  <c r="AE86" i="46" s="1"/>
  <c r="AC95" i="54"/>
  <c r="AE95" i="46" s="1"/>
  <c r="AC102" i="54"/>
  <c r="AE102" i="46" s="1"/>
  <c r="AC110" i="54"/>
  <c r="AE110" i="46" s="1"/>
  <c r="AC114" i="54"/>
  <c r="AE114" i="46" s="1"/>
  <c r="AC118" i="54"/>
  <c r="AE118" i="46" s="1"/>
  <c r="AC122" i="54"/>
  <c r="AE122" i="46" s="1"/>
  <c r="AC51" i="54"/>
  <c r="AE51" i="46" s="1"/>
  <c r="AC57" i="54"/>
  <c r="AE57" i="46" s="1"/>
  <c r="AC92" i="54"/>
  <c r="AE92" i="46" s="1"/>
  <c r="AC106" i="54"/>
  <c r="AE106" i="46" s="1"/>
  <c r="AC72" i="54"/>
  <c r="AE72" i="46" s="1"/>
  <c r="AC85" i="54"/>
  <c r="AE85" i="46" s="1"/>
  <c r="AC96" i="54"/>
  <c r="AE96" i="46" s="1"/>
  <c r="AC103" i="54"/>
  <c r="AE103" i="46" s="1"/>
  <c r="AC109" i="54"/>
  <c r="AE109" i="46" s="1"/>
  <c r="AC113" i="54"/>
  <c r="AE113" i="46" s="1"/>
  <c r="AC117" i="54"/>
  <c r="AE117" i="46" s="1"/>
  <c r="AC121" i="54"/>
  <c r="AE121" i="46" s="1"/>
  <c r="AC76" i="54"/>
  <c r="AE76" i="46" s="1"/>
  <c r="AC93" i="54"/>
  <c r="AE93" i="46" s="1"/>
  <c r="AC100" i="54"/>
  <c r="AE100" i="46" s="1"/>
  <c r="AC90" i="54"/>
  <c r="AE90" i="46" s="1"/>
  <c r="AC97" i="54"/>
  <c r="AE97" i="46" s="1"/>
  <c r="AC123" i="54"/>
  <c r="AE123" i="46" s="1"/>
  <c r="AC126" i="54"/>
  <c r="AE126" i="46" s="1"/>
  <c r="AC130" i="54"/>
  <c r="AE130" i="46" s="1"/>
  <c r="AC134" i="54"/>
  <c r="AE134" i="46" s="1"/>
  <c r="AC138" i="54"/>
  <c r="AE138" i="46" s="1"/>
  <c r="AC112" i="54"/>
  <c r="AE112" i="46" s="1"/>
  <c r="AC24" i="54"/>
  <c r="AE24" i="46" s="1"/>
  <c r="AC77" i="54"/>
  <c r="AE77" i="46" s="1"/>
  <c r="AC89" i="54"/>
  <c r="AE89" i="46" s="1"/>
  <c r="AC94" i="54"/>
  <c r="AE94" i="46" s="1"/>
  <c r="AC105" i="54"/>
  <c r="AE105" i="46" s="1"/>
  <c r="AC115" i="54"/>
  <c r="AE115" i="46" s="1"/>
  <c r="AC124" i="54"/>
  <c r="AE124" i="46" s="1"/>
  <c r="AC125" i="54"/>
  <c r="AE125" i="46" s="1"/>
  <c r="AC129" i="54"/>
  <c r="AE129" i="46" s="1"/>
  <c r="AC133" i="54"/>
  <c r="AE133" i="46" s="1"/>
  <c r="AC137" i="54"/>
  <c r="AE137" i="46" s="1"/>
  <c r="AC69" i="54"/>
  <c r="AE69" i="46" s="1"/>
  <c r="AC63" i="54"/>
  <c r="AE63" i="46" s="1"/>
  <c r="AC104" i="54"/>
  <c r="AE104" i="46" s="1"/>
  <c r="AC116" i="54"/>
  <c r="AE116" i="46" s="1"/>
  <c r="AC120" i="54"/>
  <c r="AE120" i="46" s="1"/>
  <c r="AC157" i="54"/>
  <c r="AE157" i="46" s="1"/>
  <c r="AC128" i="54"/>
  <c r="AE128" i="46" s="1"/>
  <c r="AC132" i="54"/>
  <c r="AE132" i="46" s="1"/>
  <c r="AC136" i="54"/>
  <c r="AE136" i="46" s="1"/>
  <c r="AC140" i="54"/>
  <c r="AE140" i="46" s="1"/>
  <c r="AC5" i="54"/>
  <c r="AE5" i="46" s="1"/>
  <c r="U5" i="54"/>
  <c r="W5" i="46" s="1"/>
  <c r="M5" i="54"/>
  <c r="O5" i="46" s="1"/>
  <c r="E5" i="54"/>
  <c r="G5" i="46" s="1"/>
  <c r="Z155" i="54"/>
  <c r="AB155" i="46" s="1"/>
  <c r="R155" i="54"/>
  <c r="T155" i="46" s="1"/>
  <c r="J155" i="54"/>
  <c r="L155" i="46" s="1"/>
  <c r="AF154" i="54"/>
  <c r="AH154" i="46" s="1"/>
  <c r="X154" i="54"/>
  <c r="Z154" i="46" s="1"/>
  <c r="P154" i="54"/>
  <c r="R154" i="46" s="1"/>
  <c r="H154" i="54"/>
  <c r="J154" i="46" s="1"/>
  <c r="AD158" i="54"/>
  <c r="AF158" i="46" s="1"/>
  <c r="V158" i="54"/>
  <c r="X158" i="46" s="1"/>
  <c r="N158" i="54"/>
  <c r="P158" i="46" s="1"/>
  <c r="F158" i="54"/>
  <c r="H158" i="46" s="1"/>
  <c r="AB153" i="54"/>
  <c r="AD153" i="46" s="1"/>
  <c r="T153" i="54"/>
  <c r="V153" i="46" s="1"/>
  <c r="L153" i="54"/>
  <c r="N153" i="46" s="1"/>
  <c r="D153" i="54"/>
  <c r="F153" i="46" s="1"/>
  <c r="Z152" i="54"/>
  <c r="AB152" i="46" s="1"/>
  <c r="R152" i="54"/>
  <c r="T152" i="46" s="1"/>
  <c r="J152" i="54"/>
  <c r="L152" i="46" s="1"/>
  <c r="AF151" i="54"/>
  <c r="AH151" i="46" s="1"/>
  <c r="X151" i="54"/>
  <c r="Z151" i="46" s="1"/>
  <c r="P151" i="54"/>
  <c r="R151" i="46" s="1"/>
  <c r="H151" i="54"/>
  <c r="J151" i="46" s="1"/>
  <c r="AD150" i="54"/>
  <c r="AF150" i="46" s="1"/>
  <c r="V150" i="54"/>
  <c r="X150" i="46" s="1"/>
  <c r="N150" i="54"/>
  <c r="P150" i="46" s="1"/>
  <c r="F150" i="54"/>
  <c r="H150" i="46" s="1"/>
  <c r="AB149" i="54"/>
  <c r="AD149" i="46" s="1"/>
  <c r="T149" i="54"/>
  <c r="V149" i="46" s="1"/>
  <c r="L149" i="54"/>
  <c r="N149" i="46" s="1"/>
  <c r="D149" i="54"/>
  <c r="F149" i="46" s="1"/>
  <c r="Z148" i="54"/>
  <c r="AB148" i="46" s="1"/>
  <c r="R148" i="54"/>
  <c r="T148" i="46" s="1"/>
  <c r="J148" i="54"/>
  <c r="L148" i="46" s="1"/>
  <c r="AF147" i="54"/>
  <c r="AH147" i="46" s="1"/>
  <c r="X147" i="54"/>
  <c r="Z147" i="46" s="1"/>
  <c r="P147" i="54"/>
  <c r="R147" i="46" s="1"/>
  <c r="H147" i="54"/>
  <c r="J147" i="46" s="1"/>
  <c r="AD146" i="54"/>
  <c r="AF146" i="46" s="1"/>
  <c r="V146" i="54"/>
  <c r="X146" i="46" s="1"/>
  <c r="N146" i="54"/>
  <c r="P146" i="46" s="1"/>
  <c r="F146" i="54"/>
  <c r="H146" i="46" s="1"/>
  <c r="AB145" i="54"/>
  <c r="AD145" i="46" s="1"/>
  <c r="T145" i="54"/>
  <c r="V145" i="46" s="1"/>
  <c r="L145" i="54"/>
  <c r="N145" i="46" s="1"/>
  <c r="D145" i="54"/>
  <c r="F145" i="46" s="1"/>
  <c r="Z144" i="54"/>
  <c r="AB144" i="46" s="1"/>
  <c r="R144" i="54"/>
  <c r="T144" i="46" s="1"/>
  <c r="J144" i="54"/>
  <c r="L144" i="46" s="1"/>
  <c r="AF143" i="54"/>
  <c r="AH143" i="46" s="1"/>
  <c r="X143" i="54"/>
  <c r="Z143" i="46" s="1"/>
  <c r="P143" i="54"/>
  <c r="R143" i="46" s="1"/>
  <c r="G143" i="54"/>
  <c r="I143" i="46" s="1"/>
  <c r="AA142" i="54"/>
  <c r="AC142" i="46" s="1"/>
  <c r="K142" i="54"/>
  <c r="M142" i="46" s="1"/>
  <c r="I141" i="54"/>
  <c r="K141" i="46" s="1"/>
  <c r="W140" i="54"/>
  <c r="Y140" i="46" s="1"/>
  <c r="G140" i="54"/>
  <c r="I140" i="46" s="1"/>
  <c r="U139" i="54"/>
  <c r="W139" i="46" s="1"/>
  <c r="AB138" i="54"/>
  <c r="AD138" i="46" s="1"/>
  <c r="J138" i="54"/>
  <c r="L138" i="46" s="1"/>
  <c r="Q137" i="54"/>
  <c r="S137" i="46" s="1"/>
  <c r="X136" i="54"/>
  <c r="Z136" i="46" s="1"/>
  <c r="F136" i="54"/>
  <c r="H136" i="46" s="1"/>
  <c r="M135" i="54"/>
  <c r="O135" i="46" s="1"/>
  <c r="T134" i="54"/>
  <c r="V134" i="46" s="1"/>
  <c r="I133" i="54"/>
  <c r="K133" i="46" s="1"/>
  <c r="P132" i="54"/>
  <c r="R132" i="46" s="1"/>
  <c r="AB131" i="54"/>
  <c r="AD131" i="46" s="1"/>
  <c r="E131" i="54"/>
  <c r="G131" i="46" s="1"/>
  <c r="L130" i="54"/>
  <c r="N130" i="46" s="1"/>
  <c r="X129" i="54"/>
  <c r="Z129" i="46" s="1"/>
  <c r="AE128" i="54"/>
  <c r="AG128" i="46" s="1"/>
  <c r="H128" i="54"/>
  <c r="J128" i="46" s="1"/>
  <c r="T127" i="54"/>
  <c r="V127" i="46" s="1"/>
  <c r="AA126" i="54"/>
  <c r="AC126" i="46" s="1"/>
  <c r="D126" i="54"/>
  <c r="F126" i="46" s="1"/>
  <c r="P125" i="54"/>
  <c r="R125" i="46" s="1"/>
  <c r="Z124" i="54"/>
  <c r="AB124" i="46" s="1"/>
  <c r="E124" i="54"/>
  <c r="G124" i="46" s="1"/>
  <c r="E123" i="54"/>
  <c r="G123" i="46" s="1"/>
  <c r="D122" i="54"/>
  <c r="F122" i="46" s="1"/>
  <c r="J121" i="54"/>
  <c r="L121" i="46" s="1"/>
  <c r="J120" i="54"/>
  <c r="L120" i="46" s="1"/>
  <c r="F119" i="54"/>
  <c r="H119" i="46" s="1"/>
  <c r="I118" i="54"/>
  <c r="K118" i="46" s="1"/>
  <c r="X115" i="54"/>
  <c r="Z115" i="46" s="1"/>
  <c r="R113" i="54"/>
  <c r="T113" i="46" s="1"/>
  <c r="M112" i="54"/>
  <c r="O112" i="46" s="1"/>
  <c r="M111" i="54"/>
  <c r="O111" i="46" s="1"/>
  <c r="AD108" i="54"/>
  <c r="AF108" i="46" s="1"/>
  <c r="AB107" i="54"/>
  <c r="AD107" i="46" s="1"/>
  <c r="H106" i="54"/>
  <c r="J106" i="46" s="1"/>
  <c r="N104" i="54"/>
  <c r="P104" i="46" s="1"/>
  <c r="E103" i="54"/>
  <c r="G103" i="46" s="1"/>
  <c r="K101" i="54"/>
  <c r="M101" i="46" s="1"/>
  <c r="R99" i="54"/>
  <c r="T99" i="46" s="1"/>
  <c r="I98" i="54"/>
  <c r="K98" i="46" s="1"/>
  <c r="O96" i="54"/>
  <c r="Q96" i="46" s="1"/>
  <c r="U94" i="54"/>
  <c r="W94" i="46" s="1"/>
  <c r="M93" i="54"/>
  <c r="O93" i="46" s="1"/>
  <c r="J156" i="54"/>
  <c r="L156" i="46" s="1"/>
  <c r="N89" i="54"/>
  <c r="P89" i="46" s="1"/>
  <c r="H87" i="54"/>
  <c r="J87" i="46" s="1"/>
  <c r="C84" i="54"/>
  <c r="E84" i="46" s="1"/>
  <c r="E80" i="54"/>
  <c r="G80" i="46" s="1"/>
  <c r="G77" i="54"/>
  <c r="I77" i="46" s="1"/>
  <c r="Q72" i="54"/>
  <c r="S72" i="46" s="1"/>
  <c r="P66" i="54"/>
  <c r="R66" i="46" s="1"/>
  <c r="M61" i="54"/>
  <c r="O61" i="46" s="1"/>
  <c r="AD52" i="54"/>
  <c r="AF52" i="46" s="1"/>
  <c r="AA33" i="54"/>
  <c r="AC33" i="46" s="1"/>
  <c r="AF8" i="54"/>
  <c r="AH8" i="46" s="1"/>
  <c r="AF12" i="54"/>
  <c r="AH12" i="46" s="1"/>
  <c r="AF16" i="54"/>
  <c r="AH16" i="46" s="1"/>
  <c r="AF20" i="54"/>
  <c r="AH20" i="46" s="1"/>
  <c r="AF24" i="54"/>
  <c r="AH24" i="46" s="1"/>
  <c r="AF6" i="54"/>
  <c r="AH6" i="46" s="1"/>
  <c r="AF10" i="54"/>
  <c r="AH10" i="46" s="1"/>
  <c r="AF14" i="54"/>
  <c r="AH14" i="46" s="1"/>
  <c r="AF18" i="54"/>
  <c r="AH18" i="46" s="1"/>
  <c r="AF15" i="54"/>
  <c r="AH15" i="46" s="1"/>
  <c r="AF28" i="54"/>
  <c r="AH28" i="46" s="1"/>
  <c r="AF32" i="54"/>
  <c r="AH32" i="46" s="1"/>
  <c r="AF36" i="54"/>
  <c r="AH36" i="46" s="1"/>
  <c r="AF9" i="54"/>
  <c r="AH9" i="46" s="1"/>
  <c r="AF25" i="54"/>
  <c r="AH25" i="46" s="1"/>
  <c r="AF30" i="54"/>
  <c r="AH30" i="46" s="1"/>
  <c r="AF19" i="54"/>
  <c r="AH19" i="46" s="1"/>
  <c r="AF33" i="54"/>
  <c r="AH33" i="46" s="1"/>
  <c r="AF40" i="54"/>
  <c r="AH40" i="46" s="1"/>
  <c r="AF44" i="54"/>
  <c r="AH44" i="46" s="1"/>
  <c r="AF48" i="54"/>
  <c r="AH48" i="46" s="1"/>
  <c r="AF52" i="54"/>
  <c r="AH52" i="46" s="1"/>
  <c r="AF56" i="54"/>
  <c r="AH56" i="46" s="1"/>
  <c r="AF60" i="54"/>
  <c r="AH60" i="46" s="1"/>
  <c r="AF64" i="54"/>
  <c r="AH64" i="46" s="1"/>
  <c r="AF23" i="54"/>
  <c r="AH23" i="46" s="1"/>
  <c r="AF27" i="54"/>
  <c r="AH27" i="46" s="1"/>
  <c r="AF29" i="54"/>
  <c r="AH29" i="46" s="1"/>
  <c r="AF37" i="54"/>
  <c r="AH37" i="46" s="1"/>
  <c r="AF43" i="54"/>
  <c r="AH43" i="46" s="1"/>
  <c r="AF13" i="54"/>
  <c r="AH13" i="46" s="1"/>
  <c r="AF22" i="54"/>
  <c r="AH22" i="46" s="1"/>
  <c r="AF35" i="54"/>
  <c r="AH35" i="46" s="1"/>
  <c r="AF42" i="54"/>
  <c r="AH42" i="46" s="1"/>
  <c r="AF49" i="54"/>
  <c r="AH49" i="46" s="1"/>
  <c r="AF17" i="54"/>
  <c r="AH17" i="46" s="1"/>
  <c r="AF26" i="54"/>
  <c r="AH26" i="46" s="1"/>
  <c r="AF41" i="54"/>
  <c r="AH41" i="46" s="1"/>
  <c r="AF34" i="54"/>
  <c r="AH34" i="46" s="1"/>
  <c r="AF38" i="54"/>
  <c r="AH38" i="46" s="1"/>
  <c r="AF47" i="54"/>
  <c r="AH47" i="46" s="1"/>
  <c r="AF7" i="54"/>
  <c r="AH7" i="46" s="1"/>
  <c r="AF45" i="54"/>
  <c r="AH45" i="46" s="1"/>
  <c r="AF54" i="54"/>
  <c r="AH54" i="46" s="1"/>
  <c r="AF61" i="54"/>
  <c r="AH61" i="46" s="1"/>
  <c r="AF57" i="54"/>
  <c r="AH57" i="46" s="1"/>
  <c r="AF70" i="54"/>
  <c r="AH70" i="46" s="1"/>
  <c r="AF74" i="54"/>
  <c r="AH74" i="46" s="1"/>
  <c r="AF78" i="54"/>
  <c r="AH78" i="46" s="1"/>
  <c r="AF82" i="54"/>
  <c r="AH82" i="46" s="1"/>
  <c r="AF55" i="54"/>
  <c r="AH55" i="46" s="1"/>
  <c r="AF69" i="54"/>
  <c r="AH69" i="46" s="1"/>
  <c r="AF73" i="54"/>
  <c r="AH73" i="46" s="1"/>
  <c r="AF39" i="54"/>
  <c r="AH39" i="46" s="1"/>
  <c r="AF65" i="54"/>
  <c r="AH65" i="46" s="1"/>
  <c r="AF46" i="54"/>
  <c r="AH46" i="46" s="1"/>
  <c r="AF53" i="54"/>
  <c r="AH53" i="46" s="1"/>
  <c r="AF62" i="54"/>
  <c r="AH62" i="46" s="1"/>
  <c r="AF68" i="54"/>
  <c r="AH68" i="46" s="1"/>
  <c r="AF77" i="54"/>
  <c r="AH77" i="46" s="1"/>
  <c r="AF11" i="54"/>
  <c r="AH11" i="46" s="1"/>
  <c r="AF76" i="54"/>
  <c r="AH76" i="46" s="1"/>
  <c r="AF85" i="54"/>
  <c r="AH85" i="46" s="1"/>
  <c r="AF89" i="54"/>
  <c r="AH89" i="46" s="1"/>
  <c r="AF31" i="54"/>
  <c r="AH31" i="46" s="1"/>
  <c r="AF58" i="54"/>
  <c r="AH58" i="46" s="1"/>
  <c r="AF81" i="54"/>
  <c r="AH81" i="46" s="1"/>
  <c r="AF21" i="54"/>
  <c r="AH21" i="46" s="1"/>
  <c r="AF67" i="54"/>
  <c r="AH67" i="46" s="1"/>
  <c r="AF75" i="54"/>
  <c r="AH75" i="46" s="1"/>
  <c r="AF80" i="54"/>
  <c r="AH80" i="46" s="1"/>
  <c r="AF84" i="54"/>
  <c r="AH84" i="46" s="1"/>
  <c r="AF88" i="54"/>
  <c r="AH88" i="46" s="1"/>
  <c r="AF156" i="54"/>
  <c r="AH156" i="46" s="1"/>
  <c r="AF95" i="54"/>
  <c r="AH95" i="46" s="1"/>
  <c r="AF99" i="54"/>
  <c r="AH99" i="46" s="1"/>
  <c r="AF103" i="54"/>
  <c r="AH103" i="46" s="1"/>
  <c r="AF94" i="54"/>
  <c r="AH94" i="46" s="1"/>
  <c r="AF101" i="54"/>
  <c r="AH101" i="46" s="1"/>
  <c r="AF66" i="54"/>
  <c r="AH66" i="46" s="1"/>
  <c r="AF71" i="54"/>
  <c r="AH71" i="46" s="1"/>
  <c r="AF87" i="54"/>
  <c r="AH87" i="46" s="1"/>
  <c r="AF91" i="54"/>
  <c r="AH91" i="46" s="1"/>
  <c r="AF98" i="54"/>
  <c r="AH98" i="46" s="1"/>
  <c r="AF105" i="54"/>
  <c r="AH105" i="46" s="1"/>
  <c r="AF107" i="54"/>
  <c r="AH107" i="46" s="1"/>
  <c r="AF102" i="54"/>
  <c r="AH102" i="46" s="1"/>
  <c r="AF51" i="54"/>
  <c r="AH51" i="46" s="1"/>
  <c r="AF72" i="54"/>
  <c r="AH72" i="46" s="1"/>
  <c r="AF86" i="54"/>
  <c r="AH86" i="46" s="1"/>
  <c r="AF106" i="54"/>
  <c r="AH106" i="46" s="1"/>
  <c r="AF110" i="54"/>
  <c r="AH110" i="46" s="1"/>
  <c r="AF114" i="54"/>
  <c r="AH114" i="46" s="1"/>
  <c r="AF118" i="54"/>
  <c r="AH118" i="46" s="1"/>
  <c r="AF92" i="54"/>
  <c r="AH92" i="46" s="1"/>
  <c r="AF119" i="54"/>
  <c r="AH119" i="46" s="1"/>
  <c r="AF59" i="54"/>
  <c r="AH59" i="46" s="1"/>
  <c r="AF108" i="54"/>
  <c r="AH108" i="46" s="1"/>
  <c r="AF111" i="54"/>
  <c r="AH111" i="46" s="1"/>
  <c r="AF117" i="54"/>
  <c r="AH117" i="46" s="1"/>
  <c r="AF127" i="54"/>
  <c r="AH127" i="46" s="1"/>
  <c r="AF131" i="54"/>
  <c r="AH131" i="46" s="1"/>
  <c r="AF135" i="54"/>
  <c r="AH135" i="46" s="1"/>
  <c r="AF139" i="54"/>
  <c r="AH139" i="46" s="1"/>
  <c r="AF100" i="54"/>
  <c r="AH100" i="46" s="1"/>
  <c r="AF123" i="54"/>
  <c r="AH123" i="46" s="1"/>
  <c r="AF50" i="54"/>
  <c r="AH50" i="46" s="1"/>
  <c r="AF90" i="54"/>
  <c r="AH90" i="46" s="1"/>
  <c r="AF97" i="54"/>
  <c r="AH97" i="46" s="1"/>
  <c r="AF109" i="54"/>
  <c r="AH109" i="46" s="1"/>
  <c r="AF122" i="54"/>
  <c r="AH122" i="46" s="1"/>
  <c r="AF126" i="54"/>
  <c r="AH126" i="46" s="1"/>
  <c r="AF130" i="54"/>
  <c r="AH130" i="46" s="1"/>
  <c r="AF134" i="54"/>
  <c r="AH134" i="46" s="1"/>
  <c r="AF138" i="54"/>
  <c r="AH138" i="46" s="1"/>
  <c r="AF142" i="54"/>
  <c r="AH142" i="46" s="1"/>
  <c r="AF112" i="54"/>
  <c r="AH112" i="46" s="1"/>
  <c r="AF115" i="54"/>
  <c r="AH115" i="46" s="1"/>
  <c r="P124" i="54"/>
  <c r="R124" i="46" s="1"/>
  <c r="X92" i="54"/>
  <c r="Z92" i="46" s="1"/>
  <c r="Y9" i="54"/>
  <c r="AA9" i="46" s="1"/>
  <c r="Y13" i="54"/>
  <c r="AA13" i="46" s="1"/>
  <c r="Y17" i="54"/>
  <c r="AA17" i="46" s="1"/>
  <c r="Y21" i="54"/>
  <c r="AA21" i="46" s="1"/>
  <c r="Y25" i="54"/>
  <c r="AA25" i="46" s="1"/>
  <c r="Y7" i="54"/>
  <c r="AA7" i="46" s="1"/>
  <c r="Y11" i="54"/>
  <c r="AA11" i="46" s="1"/>
  <c r="Y15" i="54"/>
  <c r="AA15" i="46" s="1"/>
  <c r="Y19" i="54"/>
  <c r="AA19" i="46" s="1"/>
  <c r="Y23" i="54"/>
  <c r="AA23" i="46" s="1"/>
  <c r="Y27" i="54"/>
  <c r="AA27" i="46" s="1"/>
  <c r="Y6" i="54"/>
  <c r="AA6" i="46" s="1"/>
  <c r="Y10" i="54"/>
  <c r="AA10" i="46" s="1"/>
  <c r="Y14" i="54"/>
  <c r="AA14" i="46" s="1"/>
  <c r="Y18" i="54"/>
  <c r="AA18" i="46" s="1"/>
  <c r="Y16" i="54"/>
  <c r="AA16" i="46" s="1"/>
  <c r="Y24" i="54"/>
  <c r="AA24" i="46" s="1"/>
  <c r="Y22" i="54"/>
  <c r="AA22" i="46" s="1"/>
  <c r="Y26" i="54"/>
  <c r="AA26" i="46" s="1"/>
  <c r="Y36" i="54"/>
  <c r="AA36" i="46" s="1"/>
  <c r="Y31" i="54"/>
  <c r="AA31" i="46" s="1"/>
  <c r="Y40" i="54"/>
  <c r="AA40" i="46" s="1"/>
  <c r="Y44" i="54"/>
  <c r="AA44" i="46" s="1"/>
  <c r="Y8" i="54"/>
  <c r="AA8" i="46" s="1"/>
  <c r="Y29" i="54"/>
  <c r="AA29" i="46" s="1"/>
  <c r="Y30" i="54"/>
  <c r="AA30" i="46" s="1"/>
  <c r="Y51" i="54"/>
  <c r="AA51" i="46" s="1"/>
  <c r="Y12" i="54"/>
  <c r="AA12" i="46" s="1"/>
  <c r="Y34" i="54"/>
  <c r="AA34" i="46" s="1"/>
  <c r="Y32" i="54"/>
  <c r="AA32" i="46" s="1"/>
  <c r="Y20" i="54"/>
  <c r="AA20" i="46" s="1"/>
  <c r="Y38" i="54"/>
  <c r="AA38" i="46" s="1"/>
  <c r="Y43" i="54"/>
  <c r="AA43" i="46" s="1"/>
  <c r="Y46" i="54"/>
  <c r="AA46" i="46" s="1"/>
  <c r="Y28" i="54"/>
  <c r="AA28" i="46" s="1"/>
  <c r="Y35" i="54"/>
  <c r="AA35" i="46" s="1"/>
  <c r="Y37" i="54"/>
  <c r="AA37" i="46" s="1"/>
  <c r="Y53" i="54"/>
  <c r="AA53" i="46" s="1"/>
  <c r="Y39" i="54"/>
  <c r="AA39" i="46" s="1"/>
  <c r="Y47" i="54"/>
  <c r="AA47" i="46" s="1"/>
  <c r="Y59" i="54"/>
  <c r="AA59" i="46" s="1"/>
  <c r="Y63" i="54"/>
  <c r="AA63" i="46" s="1"/>
  <c r="Y58" i="54"/>
  <c r="AA58" i="46" s="1"/>
  <c r="Y67" i="54"/>
  <c r="AA67" i="46" s="1"/>
  <c r="Y45" i="54"/>
  <c r="AA45" i="46" s="1"/>
  <c r="Y57" i="54"/>
  <c r="AA57" i="46" s="1"/>
  <c r="Y64" i="54"/>
  <c r="AA64" i="46" s="1"/>
  <c r="Y52" i="54"/>
  <c r="AA52" i="46" s="1"/>
  <c r="Y56" i="54"/>
  <c r="AA56" i="46" s="1"/>
  <c r="Y69" i="54"/>
  <c r="AA69" i="46" s="1"/>
  <c r="Y73" i="54"/>
  <c r="AA73" i="46" s="1"/>
  <c r="Y77" i="54"/>
  <c r="AA77" i="46" s="1"/>
  <c r="Y81" i="54"/>
  <c r="AA81" i="46" s="1"/>
  <c r="Y42" i="54"/>
  <c r="AA42" i="46" s="1"/>
  <c r="Y79" i="54"/>
  <c r="AA79" i="46" s="1"/>
  <c r="Y86" i="54"/>
  <c r="AA86" i="46" s="1"/>
  <c r="Y90" i="54"/>
  <c r="AA90" i="46" s="1"/>
  <c r="Y54" i="54"/>
  <c r="AA54" i="46" s="1"/>
  <c r="Y71" i="54"/>
  <c r="AA71" i="46" s="1"/>
  <c r="Y74" i="54"/>
  <c r="AA74" i="46" s="1"/>
  <c r="Y78" i="54"/>
  <c r="AA78" i="46" s="1"/>
  <c r="Y61" i="54"/>
  <c r="AA61" i="46" s="1"/>
  <c r="Y85" i="54"/>
  <c r="AA85" i="46" s="1"/>
  <c r="Y89" i="54"/>
  <c r="AA89" i="46" s="1"/>
  <c r="Y66" i="54"/>
  <c r="AA66" i="46" s="1"/>
  <c r="Y72" i="54"/>
  <c r="AA72" i="46" s="1"/>
  <c r="Y82" i="54"/>
  <c r="AA82" i="46" s="1"/>
  <c r="Y76" i="54"/>
  <c r="AA76" i="46" s="1"/>
  <c r="Y84" i="54"/>
  <c r="AA84" i="46" s="1"/>
  <c r="Y93" i="54"/>
  <c r="AA93" i="46" s="1"/>
  <c r="Y100" i="54"/>
  <c r="AA100" i="46" s="1"/>
  <c r="Y108" i="54"/>
  <c r="AA108" i="46" s="1"/>
  <c r="Y112" i="54"/>
  <c r="AA112" i="46" s="1"/>
  <c r="Y116" i="54"/>
  <c r="AA116" i="46" s="1"/>
  <c r="Y120" i="54"/>
  <c r="AA120" i="46" s="1"/>
  <c r="Y124" i="54"/>
  <c r="AA124" i="46" s="1"/>
  <c r="Y49" i="54"/>
  <c r="AA49" i="46" s="1"/>
  <c r="Y65" i="54"/>
  <c r="AA65" i="46" s="1"/>
  <c r="Y97" i="54"/>
  <c r="AA97" i="46" s="1"/>
  <c r="Y104" i="54"/>
  <c r="AA104" i="46" s="1"/>
  <c r="Y83" i="54"/>
  <c r="AA83" i="46" s="1"/>
  <c r="Y94" i="54"/>
  <c r="AA94" i="46" s="1"/>
  <c r="Y101" i="54"/>
  <c r="AA101" i="46" s="1"/>
  <c r="Y107" i="54"/>
  <c r="AA107" i="46" s="1"/>
  <c r="Y111" i="54"/>
  <c r="AA111" i="46" s="1"/>
  <c r="Y115" i="54"/>
  <c r="AA115" i="46" s="1"/>
  <c r="Y119" i="54"/>
  <c r="AA119" i="46" s="1"/>
  <c r="Y123" i="54"/>
  <c r="AA123" i="46" s="1"/>
  <c r="Y41" i="54"/>
  <c r="AA41" i="46" s="1"/>
  <c r="Y60" i="54"/>
  <c r="AA60" i="46" s="1"/>
  <c r="Y98" i="54"/>
  <c r="AA98" i="46" s="1"/>
  <c r="Y105" i="54"/>
  <c r="AA105" i="46" s="1"/>
  <c r="Y88" i="54"/>
  <c r="AA88" i="46" s="1"/>
  <c r="Y102" i="54"/>
  <c r="AA102" i="46" s="1"/>
  <c r="Y121" i="54"/>
  <c r="AA121" i="46" s="1"/>
  <c r="Y128" i="54"/>
  <c r="AA128" i="46" s="1"/>
  <c r="Y132" i="54"/>
  <c r="AA132" i="46" s="1"/>
  <c r="Y136" i="54"/>
  <c r="AA136" i="46" s="1"/>
  <c r="Y140" i="54"/>
  <c r="AA140" i="46" s="1"/>
  <c r="Y50" i="54"/>
  <c r="AA50" i="46" s="1"/>
  <c r="Y91" i="54"/>
  <c r="AA91" i="46" s="1"/>
  <c r="Y99" i="54"/>
  <c r="AA99" i="46" s="1"/>
  <c r="Y110" i="54"/>
  <c r="AA110" i="46" s="1"/>
  <c r="Y157" i="54"/>
  <c r="AA157" i="46" s="1"/>
  <c r="Y62" i="54"/>
  <c r="AA62" i="46" s="1"/>
  <c r="Y80" i="54"/>
  <c r="AA80" i="46" s="1"/>
  <c r="Y87" i="54"/>
  <c r="AA87" i="46" s="1"/>
  <c r="Y113" i="54"/>
  <c r="AA113" i="46" s="1"/>
  <c r="Y127" i="54"/>
  <c r="AA127" i="46" s="1"/>
  <c r="Y131" i="54"/>
  <c r="AA131" i="46" s="1"/>
  <c r="Y135" i="54"/>
  <c r="AA135" i="46" s="1"/>
  <c r="Y156" i="54"/>
  <c r="AA156" i="46" s="1"/>
  <c r="Y96" i="54"/>
  <c r="AA96" i="46" s="1"/>
  <c r="Y55" i="54"/>
  <c r="AA55" i="46" s="1"/>
  <c r="Y95" i="54"/>
  <c r="AA95" i="46" s="1"/>
  <c r="Y114" i="54"/>
  <c r="AA114" i="46" s="1"/>
  <c r="Y126" i="54"/>
  <c r="AA126" i="46" s="1"/>
  <c r="Y130" i="54"/>
  <c r="AA130" i="46" s="1"/>
  <c r="Y134" i="54"/>
  <c r="AA134" i="46" s="1"/>
  <c r="Y138" i="54"/>
  <c r="AA138" i="46" s="1"/>
  <c r="Y142" i="54"/>
  <c r="AA142" i="46" s="1"/>
  <c r="Q5" i="54"/>
  <c r="S5" i="46" s="1"/>
  <c r="X145" i="54"/>
  <c r="Z145" i="46" s="1"/>
  <c r="P117" i="54"/>
  <c r="R117" i="46" s="1"/>
  <c r="P116" i="54"/>
  <c r="R116" i="46" s="1"/>
  <c r="Z9" i="54"/>
  <c r="AB9" i="46" s="1"/>
  <c r="Z13" i="54"/>
  <c r="AB13" i="46" s="1"/>
  <c r="Z17" i="54"/>
  <c r="AB17" i="46" s="1"/>
  <c r="Z21" i="54"/>
  <c r="AB21" i="46" s="1"/>
  <c r="Z25" i="54"/>
  <c r="AB25" i="46" s="1"/>
  <c r="Z7" i="54"/>
  <c r="AB7" i="46" s="1"/>
  <c r="Z11" i="54"/>
  <c r="AB11" i="46" s="1"/>
  <c r="Z15" i="54"/>
  <c r="AB15" i="46" s="1"/>
  <c r="Z19" i="54"/>
  <c r="AB19" i="46" s="1"/>
  <c r="Z6" i="54"/>
  <c r="AB6" i="46" s="1"/>
  <c r="Z22" i="54"/>
  <c r="AB22" i="46" s="1"/>
  <c r="Z29" i="54"/>
  <c r="AB29" i="46" s="1"/>
  <c r="Z33" i="54"/>
  <c r="AB33" i="46" s="1"/>
  <c r="Z37" i="54"/>
  <c r="AB37" i="46" s="1"/>
  <c r="Z12" i="54"/>
  <c r="AB12" i="46" s="1"/>
  <c r="Z31" i="54"/>
  <c r="AB31" i="46" s="1"/>
  <c r="Z32" i="54"/>
  <c r="AB32" i="46" s="1"/>
  <c r="Z39" i="54"/>
  <c r="AB39" i="46" s="1"/>
  <c r="Z41" i="54"/>
  <c r="AB41" i="46" s="1"/>
  <c r="Z45" i="54"/>
  <c r="AB45" i="46" s="1"/>
  <c r="Z49" i="54"/>
  <c r="AB49" i="46" s="1"/>
  <c r="Z53" i="54"/>
  <c r="AB53" i="46" s="1"/>
  <c r="Z57" i="54"/>
  <c r="AB57" i="46" s="1"/>
  <c r="Z61" i="54"/>
  <c r="AB61" i="46" s="1"/>
  <c r="Z65" i="54"/>
  <c r="AB65" i="46" s="1"/>
  <c r="Z26" i="54"/>
  <c r="AB26" i="46" s="1"/>
  <c r="Z36" i="54"/>
  <c r="AB36" i="46" s="1"/>
  <c r="Z18" i="54"/>
  <c r="AB18" i="46" s="1"/>
  <c r="Z28" i="54"/>
  <c r="AB28" i="46" s="1"/>
  <c r="Z40" i="54"/>
  <c r="AB40" i="46" s="1"/>
  <c r="Z47" i="54"/>
  <c r="AB47" i="46" s="1"/>
  <c r="Z30" i="54"/>
  <c r="AB30" i="46" s="1"/>
  <c r="Z8" i="54"/>
  <c r="AB8" i="46" s="1"/>
  <c r="Z23" i="54"/>
  <c r="AB23" i="46" s="1"/>
  <c r="Z38" i="54"/>
  <c r="AB38" i="46" s="1"/>
  <c r="Z44" i="54"/>
  <c r="AB44" i="46" s="1"/>
  <c r="Z48" i="54"/>
  <c r="AB48" i="46" s="1"/>
  <c r="Z16" i="54"/>
  <c r="AB16" i="46" s="1"/>
  <c r="Z34" i="54"/>
  <c r="AB34" i="46" s="1"/>
  <c r="Z10" i="54"/>
  <c r="AB10" i="46" s="1"/>
  <c r="Z20" i="54"/>
  <c r="AB20" i="46" s="1"/>
  <c r="Z50" i="54"/>
  <c r="AB50" i="46" s="1"/>
  <c r="Z52" i="54"/>
  <c r="AB52" i="46" s="1"/>
  <c r="Z43" i="54"/>
  <c r="AB43" i="46" s="1"/>
  <c r="Z46" i="54"/>
  <c r="AB46" i="46" s="1"/>
  <c r="Z60" i="54"/>
  <c r="AB60" i="46" s="1"/>
  <c r="Z35" i="54"/>
  <c r="AB35" i="46" s="1"/>
  <c r="Z66" i="54"/>
  <c r="AB66" i="46" s="1"/>
  <c r="Z71" i="54"/>
  <c r="AB71" i="46" s="1"/>
  <c r="Z75" i="54"/>
  <c r="AB75" i="46" s="1"/>
  <c r="Z79" i="54"/>
  <c r="AB79" i="46" s="1"/>
  <c r="Z59" i="54"/>
  <c r="AB59" i="46" s="1"/>
  <c r="Z63" i="54"/>
  <c r="AB63" i="46" s="1"/>
  <c r="Z14" i="54"/>
  <c r="AB14" i="46" s="1"/>
  <c r="Z58" i="54"/>
  <c r="AB58" i="46" s="1"/>
  <c r="Z67" i="54"/>
  <c r="AB67" i="46" s="1"/>
  <c r="Z70" i="54"/>
  <c r="AB70" i="46" s="1"/>
  <c r="Z74" i="54"/>
  <c r="AB74" i="46" s="1"/>
  <c r="Z51" i="54"/>
  <c r="AB51" i="46" s="1"/>
  <c r="Z64" i="54"/>
  <c r="AB64" i="46" s="1"/>
  <c r="Z27" i="54"/>
  <c r="AB27" i="46" s="1"/>
  <c r="Z56" i="54"/>
  <c r="AB56" i="46" s="1"/>
  <c r="Z42" i="54"/>
  <c r="AB42" i="46" s="1"/>
  <c r="Z86" i="54"/>
  <c r="AB86" i="46" s="1"/>
  <c r="Z90" i="54"/>
  <c r="AB90" i="46" s="1"/>
  <c r="Z54" i="54"/>
  <c r="AB54" i="46" s="1"/>
  <c r="Z78" i="54"/>
  <c r="AB78" i="46" s="1"/>
  <c r="Z77" i="54"/>
  <c r="AB77" i="46" s="1"/>
  <c r="Z85" i="54"/>
  <c r="AB85" i="46" s="1"/>
  <c r="Z89" i="54"/>
  <c r="AB89" i="46" s="1"/>
  <c r="Z92" i="54"/>
  <c r="AB92" i="46" s="1"/>
  <c r="Z96" i="54"/>
  <c r="AB96" i="46" s="1"/>
  <c r="Z100" i="54"/>
  <c r="AB100" i="46" s="1"/>
  <c r="Z104" i="54"/>
  <c r="AB104" i="46" s="1"/>
  <c r="Z72" i="54"/>
  <c r="AB72" i="46" s="1"/>
  <c r="Z156" i="54"/>
  <c r="AB156" i="46" s="1"/>
  <c r="Z76" i="54"/>
  <c r="AB76" i="46" s="1"/>
  <c r="Z81" i="54"/>
  <c r="AB81" i="46" s="1"/>
  <c r="Z84" i="54"/>
  <c r="AB84" i="46" s="1"/>
  <c r="Z93" i="54"/>
  <c r="AB93" i="46" s="1"/>
  <c r="Z73" i="54"/>
  <c r="AB73" i="46" s="1"/>
  <c r="Z97" i="54"/>
  <c r="AB97" i="46" s="1"/>
  <c r="Z83" i="54"/>
  <c r="AB83" i="46" s="1"/>
  <c r="Z94" i="54"/>
  <c r="AB94" i="46" s="1"/>
  <c r="Z101" i="54"/>
  <c r="AB101" i="46" s="1"/>
  <c r="Z107" i="54"/>
  <c r="AB107" i="46" s="1"/>
  <c r="Z111" i="54"/>
  <c r="AB111" i="46" s="1"/>
  <c r="Z115" i="54"/>
  <c r="AB115" i="46" s="1"/>
  <c r="Z24" i="54"/>
  <c r="AB24" i="46" s="1"/>
  <c r="Z69" i="54"/>
  <c r="AB69" i="46" s="1"/>
  <c r="Z105" i="54"/>
  <c r="AB105" i="46" s="1"/>
  <c r="Z109" i="54"/>
  <c r="AB109" i="46" s="1"/>
  <c r="Z112" i="54"/>
  <c r="AB112" i="46" s="1"/>
  <c r="Z118" i="54"/>
  <c r="AB118" i="46" s="1"/>
  <c r="Z88" i="54"/>
  <c r="AB88" i="46" s="1"/>
  <c r="Z102" i="54"/>
  <c r="AB102" i="46" s="1"/>
  <c r="Z121" i="54"/>
  <c r="AB121" i="46" s="1"/>
  <c r="Z128" i="54"/>
  <c r="AB128" i="46" s="1"/>
  <c r="Z132" i="54"/>
  <c r="AB132" i="46" s="1"/>
  <c r="Z136" i="54"/>
  <c r="AB136" i="46" s="1"/>
  <c r="Z140" i="54"/>
  <c r="AB140" i="46" s="1"/>
  <c r="Z91" i="54"/>
  <c r="AB91" i="46" s="1"/>
  <c r="Z99" i="54"/>
  <c r="AB99" i="46" s="1"/>
  <c r="Z110" i="54"/>
  <c r="AB110" i="46" s="1"/>
  <c r="Z120" i="54"/>
  <c r="AB120" i="46" s="1"/>
  <c r="Z157" i="54"/>
  <c r="AB157" i="46" s="1"/>
  <c r="Z62" i="54"/>
  <c r="AB62" i="46" s="1"/>
  <c r="Z80" i="54"/>
  <c r="AB80" i="46" s="1"/>
  <c r="Z87" i="54"/>
  <c r="AB87" i="46" s="1"/>
  <c r="Z113" i="54"/>
  <c r="AB113" i="46" s="1"/>
  <c r="Z116" i="54"/>
  <c r="AB116" i="46" s="1"/>
  <c r="Z119" i="54"/>
  <c r="AB119" i="46" s="1"/>
  <c r="Z127" i="54"/>
  <c r="AB127" i="46" s="1"/>
  <c r="Z131" i="54"/>
  <c r="AB131" i="46" s="1"/>
  <c r="Z135" i="54"/>
  <c r="AB135" i="46" s="1"/>
  <c r="Z139" i="54"/>
  <c r="AB139" i="46" s="1"/>
  <c r="Z82" i="54"/>
  <c r="AB82" i="46" s="1"/>
  <c r="Z98" i="54"/>
  <c r="AB98" i="46" s="1"/>
  <c r="P5" i="54"/>
  <c r="R5" i="46" s="1"/>
  <c r="Q150" i="54"/>
  <c r="S150" i="46" s="1"/>
  <c r="F7" i="54"/>
  <c r="H7" i="46" s="1"/>
  <c r="F11" i="54"/>
  <c r="H11" i="46" s="1"/>
  <c r="F15" i="54"/>
  <c r="H15" i="46" s="1"/>
  <c r="F19" i="54"/>
  <c r="H19" i="46" s="1"/>
  <c r="F23" i="54"/>
  <c r="H23" i="46" s="1"/>
  <c r="F27" i="54"/>
  <c r="H27" i="46" s="1"/>
  <c r="F9" i="54"/>
  <c r="H9" i="46" s="1"/>
  <c r="F13" i="54"/>
  <c r="H13" i="46" s="1"/>
  <c r="F17" i="54"/>
  <c r="H17" i="46" s="1"/>
  <c r="F21" i="54"/>
  <c r="H21" i="46" s="1"/>
  <c r="F18" i="54"/>
  <c r="H18" i="46" s="1"/>
  <c r="F31" i="54"/>
  <c r="H31" i="46" s="1"/>
  <c r="F35" i="54"/>
  <c r="H35" i="46" s="1"/>
  <c r="F39" i="54"/>
  <c r="H39" i="46" s="1"/>
  <c r="F12" i="54"/>
  <c r="H12" i="46" s="1"/>
  <c r="F28" i="54"/>
  <c r="H28" i="46" s="1"/>
  <c r="F29" i="54"/>
  <c r="H29" i="46" s="1"/>
  <c r="F6" i="54"/>
  <c r="H6" i="46" s="1"/>
  <c r="F36" i="54"/>
  <c r="H36" i="46" s="1"/>
  <c r="F43" i="54"/>
  <c r="H43" i="46" s="1"/>
  <c r="F47" i="54"/>
  <c r="H47" i="46" s="1"/>
  <c r="F51" i="54"/>
  <c r="H51" i="46" s="1"/>
  <c r="F55" i="54"/>
  <c r="H55" i="46" s="1"/>
  <c r="F59" i="54"/>
  <c r="H59" i="46" s="1"/>
  <c r="F63" i="54"/>
  <c r="H63" i="46" s="1"/>
  <c r="F67" i="54"/>
  <c r="H67" i="46" s="1"/>
  <c r="F20" i="54"/>
  <c r="H20" i="46" s="1"/>
  <c r="F25" i="54"/>
  <c r="H25" i="46" s="1"/>
  <c r="F32" i="54"/>
  <c r="H32" i="46" s="1"/>
  <c r="F33" i="54"/>
  <c r="H33" i="46" s="1"/>
  <c r="F40" i="54"/>
  <c r="H40" i="46" s="1"/>
  <c r="F8" i="54"/>
  <c r="H8" i="46" s="1"/>
  <c r="F37" i="54"/>
  <c r="H37" i="46" s="1"/>
  <c r="F41" i="54"/>
  <c r="H41" i="46" s="1"/>
  <c r="F10" i="54"/>
  <c r="H10" i="46" s="1"/>
  <c r="F22" i="54"/>
  <c r="H22" i="46" s="1"/>
  <c r="F45" i="54"/>
  <c r="H45" i="46" s="1"/>
  <c r="F52" i="54"/>
  <c r="H52" i="46" s="1"/>
  <c r="F14" i="54"/>
  <c r="H14" i="46" s="1"/>
  <c r="F26" i="54"/>
  <c r="H26" i="46" s="1"/>
  <c r="F24" i="54"/>
  <c r="H24" i="46" s="1"/>
  <c r="F34" i="54"/>
  <c r="H34" i="46" s="1"/>
  <c r="F53" i="54"/>
  <c r="H53" i="46" s="1"/>
  <c r="F16" i="54"/>
  <c r="H16" i="46" s="1"/>
  <c r="F42" i="54"/>
  <c r="H42" i="46" s="1"/>
  <c r="F57" i="54"/>
  <c r="H57" i="46" s="1"/>
  <c r="F44" i="54"/>
  <c r="H44" i="46" s="1"/>
  <c r="F69" i="54"/>
  <c r="H69" i="46" s="1"/>
  <c r="F73" i="54"/>
  <c r="H73" i="46" s="1"/>
  <c r="F77" i="54"/>
  <c r="H77" i="46" s="1"/>
  <c r="F81" i="54"/>
  <c r="H81" i="46" s="1"/>
  <c r="F60" i="54"/>
  <c r="H60" i="46" s="1"/>
  <c r="F50" i="54"/>
  <c r="H50" i="46" s="1"/>
  <c r="F58" i="54"/>
  <c r="H58" i="46" s="1"/>
  <c r="F64" i="54"/>
  <c r="H64" i="46" s="1"/>
  <c r="F72" i="54"/>
  <c r="H72" i="46" s="1"/>
  <c r="F68" i="54"/>
  <c r="H68" i="46" s="1"/>
  <c r="F49" i="54"/>
  <c r="H49" i="46" s="1"/>
  <c r="F80" i="54"/>
  <c r="H80" i="46" s="1"/>
  <c r="F48" i="54"/>
  <c r="H48" i="46" s="1"/>
  <c r="F56" i="54"/>
  <c r="H56" i="46" s="1"/>
  <c r="F79" i="54"/>
  <c r="H79" i="46" s="1"/>
  <c r="F84" i="54"/>
  <c r="H84" i="46" s="1"/>
  <c r="F88" i="54"/>
  <c r="H88" i="46" s="1"/>
  <c r="F54" i="54"/>
  <c r="H54" i="46" s="1"/>
  <c r="F66" i="54"/>
  <c r="H66" i="46" s="1"/>
  <c r="F70" i="54"/>
  <c r="H70" i="46" s="1"/>
  <c r="F38" i="54"/>
  <c r="H38" i="46" s="1"/>
  <c r="F46" i="54"/>
  <c r="H46" i="46" s="1"/>
  <c r="F61" i="54"/>
  <c r="H61" i="46" s="1"/>
  <c r="F78" i="54"/>
  <c r="H78" i="46" s="1"/>
  <c r="F83" i="54"/>
  <c r="H83" i="46" s="1"/>
  <c r="F87" i="54"/>
  <c r="H87" i="46" s="1"/>
  <c r="F91" i="54"/>
  <c r="H91" i="46" s="1"/>
  <c r="F94" i="54"/>
  <c r="H94" i="46" s="1"/>
  <c r="F98" i="54"/>
  <c r="H98" i="46" s="1"/>
  <c r="F102" i="54"/>
  <c r="H102" i="46" s="1"/>
  <c r="F106" i="54"/>
  <c r="H106" i="46" s="1"/>
  <c r="F71" i="54"/>
  <c r="H71" i="46" s="1"/>
  <c r="F97" i="54"/>
  <c r="H97" i="46" s="1"/>
  <c r="F104" i="54"/>
  <c r="H104" i="46" s="1"/>
  <c r="F90" i="54"/>
  <c r="H90" i="46" s="1"/>
  <c r="F101" i="54"/>
  <c r="H101" i="46" s="1"/>
  <c r="F30" i="54"/>
  <c r="H30" i="46" s="1"/>
  <c r="F62" i="54"/>
  <c r="H62" i="46" s="1"/>
  <c r="F76" i="54"/>
  <c r="H76" i="46" s="1"/>
  <c r="F105" i="54"/>
  <c r="H105" i="46" s="1"/>
  <c r="F89" i="54"/>
  <c r="H89" i="46" s="1"/>
  <c r="F109" i="54"/>
  <c r="H109" i="46" s="1"/>
  <c r="F113" i="54"/>
  <c r="H113" i="46" s="1"/>
  <c r="F117" i="54"/>
  <c r="H117" i="46" s="1"/>
  <c r="F65" i="54"/>
  <c r="H65" i="46" s="1"/>
  <c r="F122" i="54"/>
  <c r="H122" i="46" s="1"/>
  <c r="F157" i="54"/>
  <c r="H157" i="46" s="1"/>
  <c r="F82" i="54"/>
  <c r="H82" i="46" s="1"/>
  <c r="F99" i="54"/>
  <c r="H99" i="46" s="1"/>
  <c r="F108" i="54"/>
  <c r="H108" i="46" s="1"/>
  <c r="F111" i="54"/>
  <c r="H111" i="46" s="1"/>
  <c r="F114" i="54"/>
  <c r="H114" i="46" s="1"/>
  <c r="F121" i="54"/>
  <c r="H121" i="46" s="1"/>
  <c r="F126" i="54"/>
  <c r="H126" i="46" s="1"/>
  <c r="F130" i="54"/>
  <c r="H130" i="46" s="1"/>
  <c r="F134" i="54"/>
  <c r="H134" i="46" s="1"/>
  <c r="F138" i="54"/>
  <c r="H138" i="46" s="1"/>
  <c r="F142" i="54"/>
  <c r="H142" i="46" s="1"/>
  <c r="F96" i="54"/>
  <c r="H96" i="46" s="1"/>
  <c r="F75" i="54"/>
  <c r="H75" i="46" s="1"/>
  <c r="F93" i="54"/>
  <c r="H93" i="46" s="1"/>
  <c r="F107" i="54"/>
  <c r="H107" i="46" s="1"/>
  <c r="F112" i="54"/>
  <c r="H112" i="46" s="1"/>
  <c r="F120" i="54"/>
  <c r="H120" i="46" s="1"/>
  <c r="F125" i="54"/>
  <c r="H125" i="46" s="1"/>
  <c r="F129" i="54"/>
  <c r="H129" i="46" s="1"/>
  <c r="F133" i="54"/>
  <c r="H133" i="46" s="1"/>
  <c r="F137" i="54"/>
  <c r="H137" i="46" s="1"/>
  <c r="F141" i="54"/>
  <c r="H141" i="46" s="1"/>
  <c r="F156" i="54"/>
  <c r="H156" i="46" s="1"/>
  <c r="F95" i="54"/>
  <c r="H95" i="46" s="1"/>
  <c r="F115" i="54"/>
  <c r="H115" i="46" s="1"/>
  <c r="F118" i="54"/>
  <c r="H118" i="46" s="1"/>
  <c r="V7" i="54"/>
  <c r="X7" i="46" s="1"/>
  <c r="V11" i="54"/>
  <c r="X11" i="46" s="1"/>
  <c r="V15" i="54"/>
  <c r="X15" i="46" s="1"/>
  <c r="V19" i="54"/>
  <c r="X19" i="46" s="1"/>
  <c r="V23" i="54"/>
  <c r="X23" i="46" s="1"/>
  <c r="V27" i="54"/>
  <c r="X27" i="46" s="1"/>
  <c r="V9" i="54"/>
  <c r="X9" i="46" s="1"/>
  <c r="V13" i="54"/>
  <c r="X13" i="46" s="1"/>
  <c r="V17" i="54"/>
  <c r="X17" i="46" s="1"/>
  <c r="V26" i="54"/>
  <c r="X26" i="46" s="1"/>
  <c r="V31" i="54"/>
  <c r="X31" i="46" s="1"/>
  <c r="V35" i="54"/>
  <c r="X35" i="46" s="1"/>
  <c r="V39" i="54"/>
  <c r="X39" i="46" s="1"/>
  <c r="V10" i="54"/>
  <c r="X10" i="46" s="1"/>
  <c r="V20" i="54"/>
  <c r="X20" i="46" s="1"/>
  <c r="V29" i="54"/>
  <c r="X29" i="46" s="1"/>
  <c r="V21" i="54"/>
  <c r="X21" i="46" s="1"/>
  <c r="V25" i="54"/>
  <c r="X25" i="46" s="1"/>
  <c r="V30" i="54"/>
  <c r="X30" i="46" s="1"/>
  <c r="V37" i="54"/>
  <c r="X37" i="46" s="1"/>
  <c r="V43" i="54"/>
  <c r="X43" i="46" s="1"/>
  <c r="V47" i="54"/>
  <c r="X47" i="46" s="1"/>
  <c r="V51" i="54"/>
  <c r="X51" i="46" s="1"/>
  <c r="V55" i="54"/>
  <c r="X55" i="46" s="1"/>
  <c r="V59" i="54"/>
  <c r="X59" i="46" s="1"/>
  <c r="V63" i="54"/>
  <c r="X63" i="46" s="1"/>
  <c r="V67" i="54"/>
  <c r="X67" i="46" s="1"/>
  <c r="V8" i="54"/>
  <c r="X8" i="46" s="1"/>
  <c r="V34" i="54"/>
  <c r="X34" i="46" s="1"/>
  <c r="V12" i="54"/>
  <c r="X12" i="46" s="1"/>
  <c r="V36" i="54"/>
  <c r="X36" i="46" s="1"/>
  <c r="V44" i="54"/>
  <c r="X44" i="46" s="1"/>
  <c r="V45" i="54"/>
  <c r="X45" i="46" s="1"/>
  <c r="V52" i="54"/>
  <c r="X52" i="46" s="1"/>
  <c r="V6" i="54"/>
  <c r="X6" i="46" s="1"/>
  <c r="V32" i="54"/>
  <c r="X32" i="46" s="1"/>
  <c r="V16" i="54"/>
  <c r="X16" i="46" s="1"/>
  <c r="V42" i="54"/>
  <c r="X42" i="46" s="1"/>
  <c r="V46" i="54"/>
  <c r="X46" i="46" s="1"/>
  <c r="V24" i="54"/>
  <c r="X24" i="46" s="1"/>
  <c r="V40" i="54"/>
  <c r="X40" i="46" s="1"/>
  <c r="V28" i="54"/>
  <c r="X28" i="46" s="1"/>
  <c r="V22" i="54"/>
  <c r="X22" i="46" s="1"/>
  <c r="V18" i="54"/>
  <c r="X18" i="46" s="1"/>
  <c r="V49" i="54"/>
  <c r="X49" i="46" s="1"/>
  <c r="V58" i="54"/>
  <c r="X58" i="46" s="1"/>
  <c r="V57" i="54"/>
  <c r="X57" i="46" s="1"/>
  <c r="V64" i="54"/>
  <c r="X64" i="46" s="1"/>
  <c r="V69" i="54"/>
  <c r="X69" i="46" s="1"/>
  <c r="V73" i="54"/>
  <c r="X73" i="46" s="1"/>
  <c r="V77" i="54"/>
  <c r="X77" i="46" s="1"/>
  <c r="V81" i="54"/>
  <c r="X81" i="46" s="1"/>
  <c r="V14" i="54"/>
  <c r="X14" i="46" s="1"/>
  <c r="V56" i="54"/>
  <c r="X56" i="46" s="1"/>
  <c r="V38" i="54"/>
  <c r="X38" i="46" s="1"/>
  <c r="V50" i="54"/>
  <c r="X50" i="46" s="1"/>
  <c r="V65" i="54"/>
  <c r="X65" i="46" s="1"/>
  <c r="V68" i="54"/>
  <c r="X68" i="46" s="1"/>
  <c r="V72" i="54"/>
  <c r="X72" i="46" s="1"/>
  <c r="V54" i="54"/>
  <c r="X54" i="46" s="1"/>
  <c r="V62" i="54"/>
  <c r="X62" i="46" s="1"/>
  <c r="V61" i="54"/>
  <c r="X61" i="46" s="1"/>
  <c r="V66" i="54"/>
  <c r="X66" i="46" s="1"/>
  <c r="V82" i="54"/>
  <c r="X82" i="46" s="1"/>
  <c r="V84" i="54"/>
  <c r="X84" i="46" s="1"/>
  <c r="V88" i="54"/>
  <c r="X88" i="46" s="1"/>
  <c r="V76" i="54"/>
  <c r="X76" i="46" s="1"/>
  <c r="V75" i="54"/>
  <c r="X75" i="46" s="1"/>
  <c r="V83" i="54"/>
  <c r="X83" i="46" s="1"/>
  <c r="V87" i="54"/>
  <c r="X87" i="46" s="1"/>
  <c r="V91" i="54"/>
  <c r="X91" i="46" s="1"/>
  <c r="V94" i="54"/>
  <c r="X94" i="46" s="1"/>
  <c r="V98" i="54"/>
  <c r="X98" i="46" s="1"/>
  <c r="V102" i="54"/>
  <c r="X102" i="46" s="1"/>
  <c r="V106" i="54"/>
  <c r="X106" i="46" s="1"/>
  <c r="V41" i="54"/>
  <c r="X41" i="46" s="1"/>
  <c r="V53" i="54"/>
  <c r="X53" i="46" s="1"/>
  <c r="V105" i="54"/>
  <c r="X105" i="46" s="1"/>
  <c r="V60" i="54"/>
  <c r="X60" i="46" s="1"/>
  <c r="V79" i="54"/>
  <c r="X79" i="46" s="1"/>
  <c r="V90" i="54"/>
  <c r="X90" i="46" s="1"/>
  <c r="V95" i="54"/>
  <c r="X95" i="46" s="1"/>
  <c r="V74" i="54"/>
  <c r="X74" i="46" s="1"/>
  <c r="V89" i="54"/>
  <c r="X89" i="46" s="1"/>
  <c r="V92" i="54"/>
  <c r="X92" i="46" s="1"/>
  <c r="V99" i="54"/>
  <c r="X99" i="46" s="1"/>
  <c r="V109" i="54"/>
  <c r="X109" i="46" s="1"/>
  <c r="V113" i="54"/>
  <c r="X113" i="46" s="1"/>
  <c r="V117" i="54"/>
  <c r="X117" i="46" s="1"/>
  <c r="V80" i="54"/>
  <c r="X80" i="46" s="1"/>
  <c r="V96" i="54"/>
  <c r="X96" i="46" s="1"/>
  <c r="V110" i="54"/>
  <c r="X110" i="46" s="1"/>
  <c r="V116" i="54"/>
  <c r="X116" i="46" s="1"/>
  <c r="V86" i="54"/>
  <c r="X86" i="46" s="1"/>
  <c r="V93" i="54"/>
  <c r="X93" i="46" s="1"/>
  <c r="V119" i="54"/>
  <c r="X119" i="46" s="1"/>
  <c r="V126" i="54"/>
  <c r="X126" i="46" s="1"/>
  <c r="V130" i="54"/>
  <c r="X130" i="46" s="1"/>
  <c r="V134" i="54"/>
  <c r="X134" i="46" s="1"/>
  <c r="V138" i="54"/>
  <c r="X138" i="46" s="1"/>
  <c r="V142" i="54"/>
  <c r="X142" i="46" s="1"/>
  <c r="V71" i="54"/>
  <c r="X71" i="46" s="1"/>
  <c r="V156" i="54"/>
  <c r="X156" i="46" s="1"/>
  <c r="V104" i="54"/>
  <c r="X104" i="46" s="1"/>
  <c r="V108" i="54"/>
  <c r="X108" i="46" s="1"/>
  <c r="V85" i="54"/>
  <c r="X85" i="46" s="1"/>
  <c r="V101" i="54"/>
  <c r="X101" i="46" s="1"/>
  <c r="V107" i="54"/>
  <c r="X107" i="46" s="1"/>
  <c r="V111" i="54"/>
  <c r="X111" i="46" s="1"/>
  <c r="V114" i="54"/>
  <c r="X114" i="46" s="1"/>
  <c r="V123" i="54"/>
  <c r="X123" i="46" s="1"/>
  <c r="V125" i="54"/>
  <c r="X125" i="46" s="1"/>
  <c r="V129" i="54"/>
  <c r="X129" i="46" s="1"/>
  <c r="V133" i="54"/>
  <c r="X133" i="46" s="1"/>
  <c r="V137" i="54"/>
  <c r="X137" i="46" s="1"/>
  <c r="V141" i="54"/>
  <c r="X141" i="46" s="1"/>
  <c r="V70" i="54"/>
  <c r="X70" i="46" s="1"/>
  <c r="V103" i="54"/>
  <c r="X103" i="46" s="1"/>
  <c r="V122" i="54"/>
  <c r="X122" i="46" s="1"/>
  <c r="V124" i="54"/>
  <c r="X124" i="46" s="1"/>
  <c r="Y155" i="54"/>
  <c r="AA155" i="46" s="1"/>
  <c r="Q155" i="54"/>
  <c r="S155" i="46" s="1"/>
  <c r="I155" i="54"/>
  <c r="K155" i="46" s="1"/>
  <c r="Y148" i="54"/>
  <c r="AA148" i="46" s="1"/>
  <c r="Q148" i="54"/>
  <c r="S148" i="46" s="1"/>
  <c r="I148" i="54"/>
  <c r="K148" i="46" s="1"/>
  <c r="Q144" i="54"/>
  <c r="S144" i="46" s="1"/>
  <c r="F143" i="54"/>
  <c r="H143" i="46" s="1"/>
  <c r="Z142" i="54"/>
  <c r="AB142" i="46" s="1"/>
  <c r="J142" i="54"/>
  <c r="L142" i="46" s="1"/>
  <c r="X141" i="54"/>
  <c r="Z141" i="46" s="1"/>
  <c r="H141" i="54"/>
  <c r="J141" i="46" s="1"/>
  <c r="V140" i="54"/>
  <c r="X140" i="46" s="1"/>
  <c r="F140" i="54"/>
  <c r="H140" i="46" s="1"/>
  <c r="D138" i="54"/>
  <c r="F138" i="46" s="1"/>
  <c r="P137" i="54"/>
  <c r="R137" i="46" s="1"/>
  <c r="W136" i="54"/>
  <c r="Y136" i="46" s="1"/>
  <c r="AD135" i="54"/>
  <c r="AF135" i="46" s="1"/>
  <c r="L135" i="54"/>
  <c r="N135" i="46" s="1"/>
  <c r="S134" i="54"/>
  <c r="U134" i="46" s="1"/>
  <c r="Z133" i="54"/>
  <c r="AB133" i="46" s="1"/>
  <c r="H133" i="54"/>
  <c r="J133" i="46" s="1"/>
  <c r="O132" i="54"/>
  <c r="Q132" i="46" s="1"/>
  <c r="V131" i="54"/>
  <c r="X131" i="46" s="1"/>
  <c r="D131" i="54"/>
  <c r="F131" i="46" s="1"/>
  <c r="K130" i="54"/>
  <c r="M130" i="46" s="1"/>
  <c r="R129" i="54"/>
  <c r="T129" i="46" s="1"/>
  <c r="AD128" i="54"/>
  <c r="AF128" i="46" s="1"/>
  <c r="G128" i="54"/>
  <c r="I128" i="46" s="1"/>
  <c r="N127" i="54"/>
  <c r="P127" i="46" s="1"/>
  <c r="Z126" i="54"/>
  <c r="AB126" i="46" s="1"/>
  <c r="C126" i="54"/>
  <c r="E126" i="46" s="1"/>
  <c r="J125" i="54"/>
  <c r="L125" i="46" s="1"/>
  <c r="U157" i="54"/>
  <c r="W157" i="46" s="1"/>
  <c r="X124" i="54"/>
  <c r="Z124" i="46" s="1"/>
  <c r="AB123" i="54"/>
  <c r="AD123" i="46" s="1"/>
  <c r="D123" i="54"/>
  <c r="F123" i="46" s="1"/>
  <c r="C122" i="54"/>
  <c r="E122" i="46" s="1"/>
  <c r="AF120" i="54"/>
  <c r="AH120" i="46" s="1"/>
  <c r="H120" i="54"/>
  <c r="J120" i="46" s="1"/>
  <c r="E119" i="54"/>
  <c r="G119" i="46" s="1"/>
  <c r="AB117" i="54"/>
  <c r="AD117" i="46" s="1"/>
  <c r="V115" i="54"/>
  <c r="X115" i="46" s="1"/>
  <c r="Q114" i="54"/>
  <c r="S114" i="46" s="1"/>
  <c r="Q113" i="54"/>
  <c r="S113" i="46" s="1"/>
  <c r="J112" i="54"/>
  <c r="L112" i="46" s="1"/>
  <c r="D111" i="54"/>
  <c r="F111" i="46" s="1"/>
  <c r="D110" i="54"/>
  <c r="F110" i="46" s="1"/>
  <c r="AC108" i="54"/>
  <c r="AE108" i="46" s="1"/>
  <c r="N107" i="54"/>
  <c r="P107" i="46" s="1"/>
  <c r="M104" i="54"/>
  <c r="O104" i="46" s="1"/>
  <c r="S102" i="54"/>
  <c r="U102" i="46" s="1"/>
  <c r="J101" i="54"/>
  <c r="L101" i="46" s="1"/>
  <c r="Q99" i="54"/>
  <c r="S99" i="46" s="1"/>
  <c r="W97" i="54"/>
  <c r="Y97" i="46" s="1"/>
  <c r="T94" i="54"/>
  <c r="V94" i="46" s="1"/>
  <c r="AA92" i="54"/>
  <c r="AC92" i="46" s="1"/>
  <c r="I156" i="54"/>
  <c r="K156" i="46" s="1"/>
  <c r="M89" i="54"/>
  <c r="O89" i="46" s="1"/>
  <c r="H86" i="54"/>
  <c r="J86" i="46" s="1"/>
  <c r="AF83" i="54"/>
  <c r="AH83" i="46" s="1"/>
  <c r="C80" i="54"/>
  <c r="E80" i="46" s="1"/>
  <c r="AA75" i="54"/>
  <c r="AC75" i="46" s="1"/>
  <c r="P72" i="54"/>
  <c r="R72" i="46" s="1"/>
  <c r="AC52" i="54"/>
  <c r="AE52" i="46" s="1"/>
  <c r="Y33" i="54"/>
  <c r="AA33" i="46" s="1"/>
  <c r="AF140" i="54"/>
  <c r="AH140" i="46" s="1"/>
  <c r="P140" i="54"/>
  <c r="R140" i="46" s="1"/>
  <c r="X75" i="54"/>
  <c r="Z75" i="46" s="1"/>
  <c r="I5" i="54"/>
  <c r="K5" i="46" s="1"/>
  <c r="AF153" i="54"/>
  <c r="AH153" i="46" s="1"/>
  <c r="X153" i="54"/>
  <c r="Z153" i="46" s="1"/>
  <c r="H153" i="54"/>
  <c r="J153" i="46" s="1"/>
  <c r="AF149" i="54"/>
  <c r="AH149" i="46" s="1"/>
  <c r="X149" i="54"/>
  <c r="Z149" i="46" s="1"/>
  <c r="P149" i="54"/>
  <c r="R149" i="46" s="1"/>
  <c r="H149" i="54"/>
  <c r="J149" i="46" s="1"/>
  <c r="AF157" i="54"/>
  <c r="AH157" i="46" s="1"/>
  <c r="Y103" i="54"/>
  <c r="AA103" i="46" s="1"/>
  <c r="AF93" i="54"/>
  <c r="AH93" i="46" s="1"/>
  <c r="AF63" i="54"/>
  <c r="AH63" i="46" s="1"/>
  <c r="Y158" i="54"/>
  <c r="AA158" i="46" s="1"/>
  <c r="I158" i="54"/>
  <c r="K158" i="46" s="1"/>
  <c r="J143" i="54"/>
  <c r="L143" i="46" s="1"/>
  <c r="N7" i="54"/>
  <c r="P7" i="46" s="1"/>
  <c r="N11" i="54"/>
  <c r="P11" i="46" s="1"/>
  <c r="N15" i="54"/>
  <c r="P15" i="46" s="1"/>
  <c r="N19" i="54"/>
  <c r="P19" i="46" s="1"/>
  <c r="N23" i="54"/>
  <c r="P23" i="46" s="1"/>
  <c r="N27" i="54"/>
  <c r="P27" i="46" s="1"/>
  <c r="N9" i="54"/>
  <c r="P9" i="46" s="1"/>
  <c r="N13" i="54"/>
  <c r="P13" i="46" s="1"/>
  <c r="N17" i="54"/>
  <c r="P17" i="46" s="1"/>
  <c r="N22" i="54"/>
  <c r="P22" i="46" s="1"/>
  <c r="N25" i="54"/>
  <c r="P25" i="46" s="1"/>
  <c r="N31" i="54"/>
  <c r="P31" i="46" s="1"/>
  <c r="N35" i="54"/>
  <c r="P35" i="46" s="1"/>
  <c r="N39" i="54"/>
  <c r="P39" i="46" s="1"/>
  <c r="N8" i="54"/>
  <c r="P8" i="46" s="1"/>
  <c r="N6" i="54"/>
  <c r="P6" i="46" s="1"/>
  <c r="N16" i="54"/>
  <c r="P16" i="46" s="1"/>
  <c r="N29" i="54"/>
  <c r="P29" i="46" s="1"/>
  <c r="N12" i="54"/>
  <c r="P12" i="46" s="1"/>
  <c r="N33" i="54"/>
  <c r="P33" i="46" s="1"/>
  <c r="N40" i="54"/>
  <c r="P40" i="46" s="1"/>
  <c r="N43" i="54"/>
  <c r="P43" i="46" s="1"/>
  <c r="N47" i="54"/>
  <c r="P47" i="46" s="1"/>
  <c r="N51" i="54"/>
  <c r="P51" i="46" s="1"/>
  <c r="N55" i="54"/>
  <c r="P55" i="46" s="1"/>
  <c r="N59" i="54"/>
  <c r="P59" i="46" s="1"/>
  <c r="N63" i="54"/>
  <c r="P63" i="46" s="1"/>
  <c r="N67" i="54"/>
  <c r="P67" i="46" s="1"/>
  <c r="N14" i="54"/>
  <c r="P14" i="46" s="1"/>
  <c r="N37" i="54"/>
  <c r="P37" i="46" s="1"/>
  <c r="N21" i="54"/>
  <c r="P21" i="46" s="1"/>
  <c r="N48" i="54"/>
  <c r="P48" i="46" s="1"/>
  <c r="N20" i="54"/>
  <c r="P20" i="46" s="1"/>
  <c r="N24" i="54"/>
  <c r="P24" i="46" s="1"/>
  <c r="N30" i="54"/>
  <c r="P30" i="46" s="1"/>
  <c r="N34" i="54"/>
  <c r="P34" i="46" s="1"/>
  <c r="N44" i="54"/>
  <c r="P44" i="46" s="1"/>
  <c r="N49" i="54"/>
  <c r="P49" i="46" s="1"/>
  <c r="N10" i="54"/>
  <c r="P10" i="46" s="1"/>
  <c r="N28" i="54"/>
  <c r="P28" i="46" s="1"/>
  <c r="N36" i="54"/>
  <c r="P36" i="46" s="1"/>
  <c r="N18" i="54"/>
  <c r="P18" i="46" s="1"/>
  <c r="N32" i="54"/>
  <c r="P32" i="46" s="1"/>
  <c r="N41" i="54"/>
  <c r="P41" i="46" s="1"/>
  <c r="N46" i="54"/>
  <c r="P46" i="46" s="1"/>
  <c r="N38" i="54"/>
  <c r="P38" i="46" s="1"/>
  <c r="N54" i="54"/>
  <c r="P54" i="46" s="1"/>
  <c r="N61" i="54"/>
  <c r="P61" i="46" s="1"/>
  <c r="N58" i="54"/>
  <c r="P58" i="46" s="1"/>
  <c r="N69" i="54"/>
  <c r="P69" i="46" s="1"/>
  <c r="N73" i="54"/>
  <c r="P73" i="46" s="1"/>
  <c r="N77" i="54"/>
  <c r="P77" i="46" s="1"/>
  <c r="N81" i="54"/>
  <c r="P81" i="46" s="1"/>
  <c r="N26" i="54"/>
  <c r="P26" i="46" s="1"/>
  <c r="N64" i="54"/>
  <c r="P64" i="46" s="1"/>
  <c r="N42" i="54"/>
  <c r="P42" i="46" s="1"/>
  <c r="N57" i="54"/>
  <c r="P57" i="46" s="1"/>
  <c r="N68" i="54"/>
  <c r="P68" i="46" s="1"/>
  <c r="N72" i="54"/>
  <c r="P72" i="46" s="1"/>
  <c r="N56" i="54"/>
  <c r="P56" i="46" s="1"/>
  <c r="N65" i="54"/>
  <c r="P65" i="46" s="1"/>
  <c r="N62" i="54"/>
  <c r="P62" i="46" s="1"/>
  <c r="N52" i="54"/>
  <c r="P52" i="46" s="1"/>
  <c r="N71" i="54"/>
  <c r="P71" i="46" s="1"/>
  <c r="N78" i="54"/>
  <c r="P78" i="46" s="1"/>
  <c r="N84" i="54"/>
  <c r="P84" i="46" s="1"/>
  <c r="N88" i="54"/>
  <c r="P88" i="46" s="1"/>
  <c r="N74" i="54"/>
  <c r="P74" i="46" s="1"/>
  <c r="N50" i="54"/>
  <c r="P50" i="46" s="1"/>
  <c r="N53" i="54"/>
  <c r="P53" i="46" s="1"/>
  <c r="N60" i="54"/>
  <c r="P60" i="46" s="1"/>
  <c r="N82" i="54"/>
  <c r="P82" i="46" s="1"/>
  <c r="N83" i="54"/>
  <c r="P83" i="46" s="1"/>
  <c r="N87" i="54"/>
  <c r="P87" i="46" s="1"/>
  <c r="N91" i="54"/>
  <c r="P91" i="46" s="1"/>
  <c r="N94" i="54"/>
  <c r="P94" i="46" s="1"/>
  <c r="N98" i="54"/>
  <c r="P98" i="46" s="1"/>
  <c r="N102" i="54"/>
  <c r="P102" i="46" s="1"/>
  <c r="N106" i="54"/>
  <c r="P106" i="46" s="1"/>
  <c r="N101" i="54"/>
  <c r="P101" i="46" s="1"/>
  <c r="N75" i="54"/>
  <c r="P75" i="46" s="1"/>
  <c r="N86" i="54"/>
  <c r="P86" i="46" s="1"/>
  <c r="N156" i="54"/>
  <c r="P156" i="46" s="1"/>
  <c r="N105" i="54"/>
  <c r="P105" i="46" s="1"/>
  <c r="N45" i="54"/>
  <c r="P45" i="46" s="1"/>
  <c r="N80" i="54"/>
  <c r="P80" i="46" s="1"/>
  <c r="N70" i="54"/>
  <c r="P70" i="46" s="1"/>
  <c r="N85" i="54"/>
  <c r="P85" i="46" s="1"/>
  <c r="N95" i="54"/>
  <c r="P95" i="46" s="1"/>
  <c r="N109" i="54"/>
  <c r="P109" i="46" s="1"/>
  <c r="N113" i="54"/>
  <c r="P113" i="46" s="1"/>
  <c r="N117" i="54"/>
  <c r="P117" i="46" s="1"/>
  <c r="N76" i="54"/>
  <c r="P76" i="46" s="1"/>
  <c r="N112" i="54"/>
  <c r="P112" i="46" s="1"/>
  <c r="N92" i="54"/>
  <c r="P92" i="46" s="1"/>
  <c r="N103" i="54"/>
  <c r="P103" i="46" s="1"/>
  <c r="N115" i="54"/>
  <c r="P115" i="46" s="1"/>
  <c r="N118" i="54"/>
  <c r="P118" i="46" s="1"/>
  <c r="N120" i="54"/>
  <c r="P120" i="46" s="1"/>
  <c r="N126" i="54"/>
  <c r="P126" i="46" s="1"/>
  <c r="N130" i="54"/>
  <c r="P130" i="46" s="1"/>
  <c r="N134" i="54"/>
  <c r="P134" i="46" s="1"/>
  <c r="N138" i="54"/>
  <c r="P138" i="46" s="1"/>
  <c r="N142" i="54"/>
  <c r="P142" i="46" s="1"/>
  <c r="N100" i="54"/>
  <c r="P100" i="46" s="1"/>
  <c r="N79" i="54"/>
  <c r="P79" i="46" s="1"/>
  <c r="N97" i="54"/>
  <c r="P97" i="46" s="1"/>
  <c r="N110" i="54"/>
  <c r="P110" i="46" s="1"/>
  <c r="N116" i="54"/>
  <c r="P116" i="46" s="1"/>
  <c r="N125" i="54"/>
  <c r="P125" i="46" s="1"/>
  <c r="N129" i="54"/>
  <c r="P129" i="46" s="1"/>
  <c r="N133" i="54"/>
  <c r="P133" i="46" s="1"/>
  <c r="N137" i="54"/>
  <c r="P137" i="46" s="1"/>
  <c r="N141" i="54"/>
  <c r="P141" i="46" s="1"/>
  <c r="N99" i="54"/>
  <c r="P99" i="46" s="1"/>
  <c r="N119" i="54"/>
  <c r="P119" i="46" s="1"/>
  <c r="AD7" i="54"/>
  <c r="AF7" i="46" s="1"/>
  <c r="AD11" i="54"/>
  <c r="AF11" i="46" s="1"/>
  <c r="AD15" i="54"/>
  <c r="AF15" i="46" s="1"/>
  <c r="AD19" i="54"/>
  <c r="AF19" i="46" s="1"/>
  <c r="AD23" i="54"/>
  <c r="AF23" i="46" s="1"/>
  <c r="AD27" i="54"/>
  <c r="AF27" i="46" s="1"/>
  <c r="AD9" i="54"/>
  <c r="AF9" i="46" s="1"/>
  <c r="AD13" i="54"/>
  <c r="AF13" i="46" s="1"/>
  <c r="AD17" i="54"/>
  <c r="AF17" i="46" s="1"/>
  <c r="AD8" i="54"/>
  <c r="AF8" i="46" s="1"/>
  <c r="AD24" i="54"/>
  <c r="AF24" i="46" s="1"/>
  <c r="AD31" i="54"/>
  <c r="AF31" i="46" s="1"/>
  <c r="AD35" i="54"/>
  <c r="AF35" i="46" s="1"/>
  <c r="AD39" i="54"/>
  <c r="AF39" i="46" s="1"/>
  <c r="AD6" i="54"/>
  <c r="AF6" i="46" s="1"/>
  <c r="AD14" i="54"/>
  <c r="AF14" i="46" s="1"/>
  <c r="AD29" i="54"/>
  <c r="AF29" i="46" s="1"/>
  <c r="AD20" i="54"/>
  <c r="AF20" i="46" s="1"/>
  <c r="AD34" i="54"/>
  <c r="AF34" i="46" s="1"/>
  <c r="AD43" i="54"/>
  <c r="AF43" i="46" s="1"/>
  <c r="AD47" i="54"/>
  <c r="AF47" i="46" s="1"/>
  <c r="AD51" i="54"/>
  <c r="AF51" i="46" s="1"/>
  <c r="AD55" i="54"/>
  <c r="AF55" i="46" s="1"/>
  <c r="AD59" i="54"/>
  <c r="AF59" i="46" s="1"/>
  <c r="AD63" i="54"/>
  <c r="AF63" i="46" s="1"/>
  <c r="AD67" i="54"/>
  <c r="AF67" i="46" s="1"/>
  <c r="AD28" i="54"/>
  <c r="AF28" i="46" s="1"/>
  <c r="AD38" i="54"/>
  <c r="AF38" i="46" s="1"/>
  <c r="AD22" i="54"/>
  <c r="AF22" i="46" s="1"/>
  <c r="AD25" i="54"/>
  <c r="AF25" i="46" s="1"/>
  <c r="AD42" i="54"/>
  <c r="AF42" i="46" s="1"/>
  <c r="AD49" i="54"/>
  <c r="AF49" i="46" s="1"/>
  <c r="AD18" i="54"/>
  <c r="AF18" i="46" s="1"/>
  <c r="AD12" i="54"/>
  <c r="AF12" i="46" s="1"/>
  <c r="AD26" i="54"/>
  <c r="AF26" i="46" s="1"/>
  <c r="AD33" i="54"/>
  <c r="AF33" i="46" s="1"/>
  <c r="AD41" i="54"/>
  <c r="AF41" i="46" s="1"/>
  <c r="AD50" i="54"/>
  <c r="AF50" i="46" s="1"/>
  <c r="AD36" i="54"/>
  <c r="AF36" i="46" s="1"/>
  <c r="AD10" i="54"/>
  <c r="AF10" i="46" s="1"/>
  <c r="AD40" i="54"/>
  <c r="AF40" i="46" s="1"/>
  <c r="AD45" i="54"/>
  <c r="AF45" i="46" s="1"/>
  <c r="AD30" i="54"/>
  <c r="AF30" i="46" s="1"/>
  <c r="AD69" i="54"/>
  <c r="AF69" i="46" s="1"/>
  <c r="AD73" i="54"/>
  <c r="AF73" i="46" s="1"/>
  <c r="AD77" i="54"/>
  <c r="AF77" i="46" s="1"/>
  <c r="AD81" i="54"/>
  <c r="AF81" i="46" s="1"/>
  <c r="AD44" i="54"/>
  <c r="AF44" i="46" s="1"/>
  <c r="AD48" i="54"/>
  <c r="AF48" i="46" s="1"/>
  <c r="AD54" i="54"/>
  <c r="AF54" i="46" s="1"/>
  <c r="AD65" i="54"/>
  <c r="AF65" i="46" s="1"/>
  <c r="AD32" i="54"/>
  <c r="AF32" i="46" s="1"/>
  <c r="AD53" i="54"/>
  <c r="AF53" i="46" s="1"/>
  <c r="AD61" i="54"/>
  <c r="AF61" i="46" s="1"/>
  <c r="AD62" i="54"/>
  <c r="AF62" i="46" s="1"/>
  <c r="AD68" i="54"/>
  <c r="AF68" i="46" s="1"/>
  <c r="AD72" i="54"/>
  <c r="AF72" i="46" s="1"/>
  <c r="AD46" i="54"/>
  <c r="AF46" i="46" s="1"/>
  <c r="AD60" i="54"/>
  <c r="AF60" i="46" s="1"/>
  <c r="AD66" i="54"/>
  <c r="AF66" i="46" s="1"/>
  <c r="AD76" i="54"/>
  <c r="AF76" i="46" s="1"/>
  <c r="AD58" i="54"/>
  <c r="AF58" i="46" s="1"/>
  <c r="AD70" i="54"/>
  <c r="AF70" i="46" s="1"/>
  <c r="AD75" i="54"/>
  <c r="AF75" i="46" s="1"/>
  <c r="AD84" i="54"/>
  <c r="AF84" i="46" s="1"/>
  <c r="AD88" i="54"/>
  <c r="AF88" i="46" s="1"/>
  <c r="AD21" i="54"/>
  <c r="AF21" i="46" s="1"/>
  <c r="AD37" i="54"/>
  <c r="AF37" i="46" s="1"/>
  <c r="AD80" i="54"/>
  <c r="AF80" i="46" s="1"/>
  <c r="AD56" i="54"/>
  <c r="AF56" i="46" s="1"/>
  <c r="AD64" i="54"/>
  <c r="AF64" i="46" s="1"/>
  <c r="AD71" i="54"/>
  <c r="AF71" i="46" s="1"/>
  <c r="AD79" i="54"/>
  <c r="AF79" i="46" s="1"/>
  <c r="AD83" i="54"/>
  <c r="AF83" i="46" s="1"/>
  <c r="AD87" i="54"/>
  <c r="AF87" i="46" s="1"/>
  <c r="AD91" i="54"/>
  <c r="AF91" i="46" s="1"/>
  <c r="AD94" i="54"/>
  <c r="AF94" i="46" s="1"/>
  <c r="AD98" i="54"/>
  <c r="AF98" i="46" s="1"/>
  <c r="AD102" i="54"/>
  <c r="AF102" i="46" s="1"/>
  <c r="AD106" i="54"/>
  <c r="AF106" i="46" s="1"/>
  <c r="AD16" i="54"/>
  <c r="AF16" i="46" s="1"/>
  <c r="AD78" i="54"/>
  <c r="AF78" i="46" s="1"/>
  <c r="AD86" i="54"/>
  <c r="AF86" i="46" s="1"/>
  <c r="AD95" i="54"/>
  <c r="AF95" i="46" s="1"/>
  <c r="AD57" i="54"/>
  <c r="AF57" i="46" s="1"/>
  <c r="AD92" i="54"/>
  <c r="AF92" i="46" s="1"/>
  <c r="AD99" i="54"/>
  <c r="AF99" i="46" s="1"/>
  <c r="AD85" i="54"/>
  <c r="AF85" i="46" s="1"/>
  <c r="AD156" i="54"/>
  <c r="AF156" i="46" s="1"/>
  <c r="AD96" i="54"/>
  <c r="AF96" i="46" s="1"/>
  <c r="AD103" i="54"/>
  <c r="AF103" i="46" s="1"/>
  <c r="AD109" i="54"/>
  <c r="AF109" i="46" s="1"/>
  <c r="AD113" i="54"/>
  <c r="AF113" i="46" s="1"/>
  <c r="AD117" i="54"/>
  <c r="AF117" i="46" s="1"/>
  <c r="AD74" i="54"/>
  <c r="AF74" i="46" s="1"/>
  <c r="AD100" i="54"/>
  <c r="AF100" i="46" s="1"/>
  <c r="AD111" i="54"/>
  <c r="AF111" i="46" s="1"/>
  <c r="AD114" i="54"/>
  <c r="AF114" i="46" s="1"/>
  <c r="AD90" i="54"/>
  <c r="AF90" i="46" s="1"/>
  <c r="AD97" i="54"/>
  <c r="AF97" i="46" s="1"/>
  <c r="AD123" i="54"/>
  <c r="AF123" i="46" s="1"/>
  <c r="AD126" i="54"/>
  <c r="AF126" i="46" s="1"/>
  <c r="AD130" i="54"/>
  <c r="AF130" i="46" s="1"/>
  <c r="AD134" i="54"/>
  <c r="AF134" i="46" s="1"/>
  <c r="AD138" i="54"/>
  <c r="AF138" i="46" s="1"/>
  <c r="AD112" i="54"/>
  <c r="AF112" i="46" s="1"/>
  <c r="AD122" i="54"/>
  <c r="AF122" i="46" s="1"/>
  <c r="AD89" i="54"/>
  <c r="AF89" i="46" s="1"/>
  <c r="AD105" i="54"/>
  <c r="AF105" i="46" s="1"/>
  <c r="AD115" i="54"/>
  <c r="AF115" i="46" s="1"/>
  <c r="AD118" i="54"/>
  <c r="AF118" i="46" s="1"/>
  <c r="AD121" i="54"/>
  <c r="AF121" i="46" s="1"/>
  <c r="AD124" i="54"/>
  <c r="AF124" i="46" s="1"/>
  <c r="AD125" i="54"/>
  <c r="AF125" i="46" s="1"/>
  <c r="AD129" i="54"/>
  <c r="AF129" i="46" s="1"/>
  <c r="AD133" i="54"/>
  <c r="AF133" i="46" s="1"/>
  <c r="AD137" i="54"/>
  <c r="AF137" i="46" s="1"/>
  <c r="AD141" i="54"/>
  <c r="AF141" i="46" s="1"/>
  <c r="AD93" i="54"/>
  <c r="AF93" i="46" s="1"/>
  <c r="Y152" i="54"/>
  <c r="AA152" i="46" s="1"/>
  <c r="Q152" i="54"/>
  <c r="S152" i="46" s="1"/>
  <c r="I152" i="54"/>
  <c r="K152" i="46" s="1"/>
  <c r="Y144" i="54"/>
  <c r="AA144" i="46" s="1"/>
  <c r="I144" i="54"/>
  <c r="K144" i="46" s="1"/>
  <c r="T139" i="54"/>
  <c r="V139" i="46" s="1"/>
  <c r="G8" i="54"/>
  <c r="I8" i="46" s="1"/>
  <c r="G12" i="54"/>
  <c r="I12" i="46" s="1"/>
  <c r="G16" i="54"/>
  <c r="I16" i="46" s="1"/>
  <c r="G20" i="54"/>
  <c r="I20" i="46" s="1"/>
  <c r="G24" i="54"/>
  <c r="I24" i="46" s="1"/>
  <c r="G28" i="54"/>
  <c r="I28" i="46" s="1"/>
  <c r="G6" i="54"/>
  <c r="I6" i="46" s="1"/>
  <c r="G10" i="54"/>
  <c r="I10" i="46" s="1"/>
  <c r="G14" i="54"/>
  <c r="I14" i="46" s="1"/>
  <c r="G18" i="54"/>
  <c r="I18" i="46" s="1"/>
  <c r="G22" i="54"/>
  <c r="I22" i="46" s="1"/>
  <c r="G26" i="54"/>
  <c r="I26" i="46" s="1"/>
  <c r="G9" i="54"/>
  <c r="I9" i="46" s="1"/>
  <c r="G13" i="54"/>
  <c r="I13" i="46" s="1"/>
  <c r="G17" i="54"/>
  <c r="I17" i="46" s="1"/>
  <c r="G21" i="54"/>
  <c r="I21" i="46" s="1"/>
  <c r="G7" i="54"/>
  <c r="I7" i="46" s="1"/>
  <c r="G25" i="54"/>
  <c r="I25" i="46" s="1"/>
  <c r="G19" i="54"/>
  <c r="I19" i="46" s="1"/>
  <c r="G36" i="54"/>
  <c r="I36" i="46" s="1"/>
  <c r="G43" i="54"/>
  <c r="I43" i="46" s="1"/>
  <c r="G32" i="54"/>
  <c r="I32" i="46" s="1"/>
  <c r="G51" i="54"/>
  <c r="I51" i="46" s="1"/>
  <c r="G15" i="54"/>
  <c r="I15" i="46" s="1"/>
  <c r="G33" i="54"/>
  <c r="I33" i="46" s="1"/>
  <c r="G35" i="54"/>
  <c r="I35" i="46" s="1"/>
  <c r="G48" i="54"/>
  <c r="I48" i="46" s="1"/>
  <c r="G23" i="54"/>
  <c r="I23" i="46" s="1"/>
  <c r="G38" i="54"/>
  <c r="I38" i="46" s="1"/>
  <c r="G40" i="54"/>
  <c r="I40" i="46" s="1"/>
  <c r="G27" i="54"/>
  <c r="I27" i="46" s="1"/>
  <c r="G34" i="54"/>
  <c r="I34" i="46" s="1"/>
  <c r="G44" i="54"/>
  <c r="I44" i="46" s="1"/>
  <c r="G45" i="54"/>
  <c r="I45" i="46" s="1"/>
  <c r="G47" i="54"/>
  <c r="I47" i="46" s="1"/>
  <c r="G11" i="54"/>
  <c r="I11" i="46" s="1"/>
  <c r="G53" i="54"/>
  <c r="I53" i="46" s="1"/>
  <c r="G60" i="54"/>
  <c r="I60" i="46" s="1"/>
  <c r="G37" i="54"/>
  <c r="I37" i="46" s="1"/>
  <c r="G42" i="54"/>
  <c r="I42" i="46" s="1"/>
  <c r="G46" i="54"/>
  <c r="I46" i="46" s="1"/>
  <c r="G52" i="54"/>
  <c r="I52" i="46" s="1"/>
  <c r="G61" i="54"/>
  <c r="I61" i="46" s="1"/>
  <c r="G63" i="54"/>
  <c r="I63" i="46" s="1"/>
  <c r="G67" i="54"/>
  <c r="I67" i="46" s="1"/>
  <c r="G69" i="54"/>
  <c r="I69" i="46" s="1"/>
  <c r="G29" i="54"/>
  <c r="I29" i="46" s="1"/>
  <c r="G41" i="54"/>
  <c r="I41" i="46" s="1"/>
  <c r="G59" i="54"/>
  <c r="I59" i="46" s="1"/>
  <c r="G31" i="54"/>
  <c r="I31" i="46" s="1"/>
  <c r="G50" i="54"/>
  <c r="I50" i="46" s="1"/>
  <c r="G58" i="54"/>
  <c r="I58" i="46" s="1"/>
  <c r="G64" i="54"/>
  <c r="I64" i="46" s="1"/>
  <c r="G72" i="54"/>
  <c r="I72" i="46" s="1"/>
  <c r="G76" i="54"/>
  <c r="I76" i="46" s="1"/>
  <c r="G80" i="54"/>
  <c r="I80" i="46" s="1"/>
  <c r="G75" i="54"/>
  <c r="I75" i="46" s="1"/>
  <c r="G85" i="54"/>
  <c r="I85" i="46" s="1"/>
  <c r="G89" i="54"/>
  <c r="I89" i="46" s="1"/>
  <c r="G49" i="54"/>
  <c r="I49" i="46" s="1"/>
  <c r="G56" i="54"/>
  <c r="I56" i="46" s="1"/>
  <c r="G79" i="54"/>
  <c r="I79" i="46" s="1"/>
  <c r="G84" i="54"/>
  <c r="I84" i="46" s="1"/>
  <c r="G88" i="54"/>
  <c r="I88" i="46" s="1"/>
  <c r="G156" i="54"/>
  <c r="I156" i="46" s="1"/>
  <c r="G54" i="54"/>
  <c r="I54" i="46" s="1"/>
  <c r="G66" i="54"/>
  <c r="I66" i="46" s="1"/>
  <c r="G70" i="54"/>
  <c r="I70" i="46" s="1"/>
  <c r="G73" i="54"/>
  <c r="I73" i="46" s="1"/>
  <c r="G68" i="54"/>
  <c r="I68" i="46" s="1"/>
  <c r="G78" i="54"/>
  <c r="I78" i="46" s="1"/>
  <c r="G83" i="54"/>
  <c r="I83" i="46" s="1"/>
  <c r="G92" i="54"/>
  <c r="I92" i="46" s="1"/>
  <c r="G93" i="54"/>
  <c r="I93" i="46" s="1"/>
  <c r="G100" i="54"/>
  <c r="I100" i="46" s="1"/>
  <c r="G107" i="54"/>
  <c r="I107" i="46" s="1"/>
  <c r="G111" i="54"/>
  <c r="I111" i="46" s="1"/>
  <c r="G115" i="54"/>
  <c r="I115" i="46" s="1"/>
  <c r="G119" i="54"/>
  <c r="I119" i="46" s="1"/>
  <c r="G123" i="54"/>
  <c r="I123" i="46" s="1"/>
  <c r="G71" i="54"/>
  <c r="I71" i="46" s="1"/>
  <c r="G91" i="54"/>
  <c r="I91" i="46" s="1"/>
  <c r="G97" i="54"/>
  <c r="I97" i="46" s="1"/>
  <c r="G104" i="54"/>
  <c r="I104" i="46" s="1"/>
  <c r="G55" i="54"/>
  <c r="I55" i="46" s="1"/>
  <c r="G90" i="54"/>
  <c r="I90" i="46" s="1"/>
  <c r="G94" i="54"/>
  <c r="I94" i="46" s="1"/>
  <c r="G101" i="54"/>
  <c r="I101" i="46" s="1"/>
  <c r="G110" i="54"/>
  <c r="I110" i="46" s="1"/>
  <c r="G114" i="54"/>
  <c r="I114" i="46" s="1"/>
  <c r="G118" i="54"/>
  <c r="I118" i="46" s="1"/>
  <c r="G122" i="54"/>
  <c r="I122" i="46" s="1"/>
  <c r="G30" i="54"/>
  <c r="I30" i="46" s="1"/>
  <c r="G62" i="54"/>
  <c r="I62" i="46" s="1"/>
  <c r="G81" i="54"/>
  <c r="I81" i="46" s="1"/>
  <c r="G98" i="54"/>
  <c r="I98" i="46" s="1"/>
  <c r="G105" i="54"/>
  <c r="I105" i="46" s="1"/>
  <c r="G57" i="54"/>
  <c r="I57" i="46" s="1"/>
  <c r="G102" i="54"/>
  <c r="I102" i="46" s="1"/>
  <c r="G127" i="54"/>
  <c r="I127" i="46" s="1"/>
  <c r="G131" i="54"/>
  <c r="I131" i="46" s="1"/>
  <c r="G135" i="54"/>
  <c r="I135" i="46" s="1"/>
  <c r="G139" i="54"/>
  <c r="I139" i="46" s="1"/>
  <c r="G39" i="54"/>
  <c r="I39" i="46" s="1"/>
  <c r="G65" i="54"/>
  <c r="I65" i="46" s="1"/>
  <c r="G117" i="54"/>
  <c r="I117" i="46" s="1"/>
  <c r="G157" i="54"/>
  <c r="I157" i="46" s="1"/>
  <c r="G82" i="54"/>
  <c r="I82" i="46" s="1"/>
  <c r="G99" i="54"/>
  <c r="I99" i="46" s="1"/>
  <c r="G108" i="54"/>
  <c r="I108" i="46" s="1"/>
  <c r="G121" i="54"/>
  <c r="I121" i="46" s="1"/>
  <c r="G126" i="54"/>
  <c r="I126" i="46" s="1"/>
  <c r="G130" i="54"/>
  <c r="I130" i="46" s="1"/>
  <c r="G134" i="54"/>
  <c r="I134" i="46" s="1"/>
  <c r="G138" i="54"/>
  <c r="I138" i="46" s="1"/>
  <c r="G96" i="54"/>
  <c r="I96" i="46" s="1"/>
  <c r="G109" i="54"/>
  <c r="I109" i="46" s="1"/>
  <c r="G87" i="54"/>
  <c r="I87" i="46" s="1"/>
  <c r="G112" i="54"/>
  <c r="I112" i="46" s="1"/>
  <c r="G120" i="54"/>
  <c r="I120" i="46" s="1"/>
  <c r="G125" i="54"/>
  <c r="I125" i="46" s="1"/>
  <c r="G129" i="54"/>
  <c r="I129" i="46" s="1"/>
  <c r="G133" i="54"/>
  <c r="I133" i="46" s="1"/>
  <c r="G137" i="54"/>
  <c r="I137" i="46" s="1"/>
  <c r="G141" i="54"/>
  <c r="I141" i="46" s="1"/>
  <c r="O8" i="54"/>
  <c r="Q8" i="46" s="1"/>
  <c r="O12" i="54"/>
  <c r="Q12" i="46" s="1"/>
  <c r="O16" i="54"/>
  <c r="Q16" i="46" s="1"/>
  <c r="O20" i="54"/>
  <c r="Q20" i="46" s="1"/>
  <c r="O24" i="54"/>
  <c r="Q24" i="46" s="1"/>
  <c r="O28" i="54"/>
  <c r="Q28" i="46" s="1"/>
  <c r="O6" i="54"/>
  <c r="Q6" i="46" s="1"/>
  <c r="O10" i="54"/>
  <c r="Q10" i="46" s="1"/>
  <c r="O14" i="54"/>
  <c r="Q14" i="46" s="1"/>
  <c r="O18" i="54"/>
  <c r="Q18" i="46" s="1"/>
  <c r="O22" i="54"/>
  <c r="Q22" i="46" s="1"/>
  <c r="O26" i="54"/>
  <c r="Q26" i="46" s="1"/>
  <c r="O9" i="54"/>
  <c r="Q9" i="46" s="1"/>
  <c r="O13" i="54"/>
  <c r="Q13" i="46" s="1"/>
  <c r="O17" i="54"/>
  <c r="Q17" i="46" s="1"/>
  <c r="O11" i="54"/>
  <c r="Q11" i="46" s="1"/>
  <c r="O32" i="54"/>
  <c r="Q32" i="46" s="1"/>
  <c r="O36" i="54"/>
  <c r="Q36" i="46" s="1"/>
  <c r="O7" i="54"/>
  <c r="Q7" i="46" s="1"/>
  <c r="O15" i="54"/>
  <c r="Q15" i="46" s="1"/>
  <c r="O23" i="54"/>
  <c r="Q23" i="46" s="1"/>
  <c r="O27" i="54"/>
  <c r="Q27" i="46" s="1"/>
  <c r="O31" i="54"/>
  <c r="Q31" i="46" s="1"/>
  <c r="O33" i="54"/>
  <c r="Q33" i="46" s="1"/>
  <c r="O40" i="54"/>
  <c r="Q40" i="46" s="1"/>
  <c r="O43" i="54"/>
  <c r="Q43" i="46" s="1"/>
  <c r="O21" i="54"/>
  <c r="Q21" i="46" s="1"/>
  <c r="O29" i="54"/>
  <c r="Q29" i="46" s="1"/>
  <c r="O38" i="54"/>
  <c r="Q38" i="46" s="1"/>
  <c r="O45" i="54"/>
  <c r="Q45" i="46" s="1"/>
  <c r="O19" i="54"/>
  <c r="Q19" i="46" s="1"/>
  <c r="O25" i="54"/>
  <c r="Q25" i="46" s="1"/>
  <c r="O30" i="54"/>
  <c r="Q30" i="46" s="1"/>
  <c r="O34" i="54"/>
  <c r="Q34" i="46" s="1"/>
  <c r="O39" i="54"/>
  <c r="Q39" i="46" s="1"/>
  <c r="O41" i="54"/>
  <c r="Q41" i="46" s="1"/>
  <c r="O50" i="54"/>
  <c r="Q50" i="46" s="1"/>
  <c r="O52" i="54"/>
  <c r="Q52" i="46" s="1"/>
  <c r="O53" i="54"/>
  <c r="Q53" i="46" s="1"/>
  <c r="O46" i="54"/>
  <c r="Q46" i="46" s="1"/>
  <c r="O48" i="54"/>
  <c r="Q48" i="46" s="1"/>
  <c r="O57" i="54"/>
  <c r="Q57" i="46" s="1"/>
  <c r="O49" i="54"/>
  <c r="Q49" i="46" s="1"/>
  <c r="O59" i="54"/>
  <c r="Q59" i="46" s="1"/>
  <c r="O60" i="54"/>
  <c r="Q60" i="46" s="1"/>
  <c r="O67" i="54"/>
  <c r="Q67" i="46" s="1"/>
  <c r="O58" i="54"/>
  <c r="Q58" i="46" s="1"/>
  <c r="O69" i="54"/>
  <c r="Q69" i="46" s="1"/>
  <c r="O64" i="54"/>
  <c r="Q64" i="46" s="1"/>
  <c r="O37" i="54"/>
  <c r="Q37" i="46" s="1"/>
  <c r="O42" i="54"/>
  <c r="Q42" i="46" s="1"/>
  <c r="O44" i="54"/>
  <c r="Q44" i="46" s="1"/>
  <c r="O47" i="54"/>
  <c r="Q47" i="46" s="1"/>
  <c r="O68" i="54"/>
  <c r="Q68" i="46" s="1"/>
  <c r="O72" i="54"/>
  <c r="Q72" i="46" s="1"/>
  <c r="O76" i="54"/>
  <c r="Q76" i="46" s="1"/>
  <c r="O80" i="54"/>
  <c r="Q80" i="46" s="1"/>
  <c r="O55" i="54"/>
  <c r="Q55" i="46" s="1"/>
  <c r="O65" i="54"/>
  <c r="Q65" i="46" s="1"/>
  <c r="O70" i="54"/>
  <c r="Q70" i="46" s="1"/>
  <c r="O73" i="54"/>
  <c r="Q73" i="46" s="1"/>
  <c r="O79" i="54"/>
  <c r="Q79" i="46" s="1"/>
  <c r="O85" i="54"/>
  <c r="Q85" i="46" s="1"/>
  <c r="O89" i="54"/>
  <c r="Q89" i="46" s="1"/>
  <c r="O62" i="54"/>
  <c r="Q62" i="46" s="1"/>
  <c r="O51" i="54"/>
  <c r="Q51" i="46" s="1"/>
  <c r="O71" i="54"/>
  <c r="Q71" i="46" s="1"/>
  <c r="O78" i="54"/>
  <c r="Q78" i="46" s="1"/>
  <c r="O84" i="54"/>
  <c r="Q84" i="46" s="1"/>
  <c r="O88" i="54"/>
  <c r="Q88" i="46" s="1"/>
  <c r="O156" i="54"/>
  <c r="Q156" i="46" s="1"/>
  <c r="O35" i="54"/>
  <c r="Q35" i="46" s="1"/>
  <c r="O74" i="54"/>
  <c r="Q74" i="46" s="1"/>
  <c r="O77" i="54"/>
  <c r="Q77" i="46" s="1"/>
  <c r="O56" i="54"/>
  <c r="Q56" i="46" s="1"/>
  <c r="O82" i="54"/>
  <c r="Q82" i="46" s="1"/>
  <c r="O87" i="54"/>
  <c r="Q87" i="46" s="1"/>
  <c r="O97" i="54"/>
  <c r="Q97" i="46" s="1"/>
  <c r="O104" i="54"/>
  <c r="Q104" i="46" s="1"/>
  <c r="O107" i="54"/>
  <c r="Q107" i="46" s="1"/>
  <c r="O111" i="54"/>
  <c r="Q111" i="46" s="1"/>
  <c r="O115" i="54"/>
  <c r="Q115" i="46" s="1"/>
  <c r="O119" i="54"/>
  <c r="Q119" i="46" s="1"/>
  <c r="O123" i="54"/>
  <c r="Q123" i="46" s="1"/>
  <c r="O94" i="54"/>
  <c r="Q94" i="46" s="1"/>
  <c r="O101" i="54"/>
  <c r="Q101" i="46" s="1"/>
  <c r="O75" i="54"/>
  <c r="Q75" i="46" s="1"/>
  <c r="O86" i="54"/>
  <c r="Q86" i="46" s="1"/>
  <c r="O98" i="54"/>
  <c r="Q98" i="46" s="1"/>
  <c r="O105" i="54"/>
  <c r="Q105" i="46" s="1"/>
  <c r="O110" i="54"/>
  <c r="Q110" i="46" s="1"/>
  <c r="O114" i="54"/>
  <c r="Q114" i="46" s="1"/>
  <c r="O118" i="54"/>
  <c r="Q118" i="46" s="1"/>
  <c r="O122" i="54"/>
  <c r="Q122" i="46" s="1"/>
  <c r="O63" i="54"/>
  <c r="Q63" i="46" s="1"/>
  <c r="O102" i="54"/>
  <c r="Q102" i="46" s="1"/>
  <c r="O83" i="54"/>
  <c r="Q83" i="46" s="1"/>
  <c r="O95" i="54"/>
  <c r="Q95" i="46" s="1"/>
  <c r="O106" i="54"/>
  <c r="Q106" i="46" s="1"/>
  <c r="O109" i="54"/>
  <c r="Q109" i="46" s="1"/>
  <c r="O121" i="54"/>
  <c r="Q121" i="46" s="1"/>
  <c r="O157" i="54"/>
  <c r="Q157" i="46" s="1"/>
  <c r="O127" i="54"/>
  <c r="Q127" i="46" s="1"/>
  <c r="O131" i="54"/>
  <c r="Q131" i="46" s="1"/>
  <c r="O135" i="54"/>
  <c r="Q135" i="46" s="1"/>
  <c r="O139" i="54"/>
  <c r="Q139" i="46" s="1"/>
  <c r="O54" i="54"/>
  <c r="Q54" i="46" s="1"/>
  <c r="O112" i="54"/>
  <c r="Q112" i="46" s="1"/>
  <c r="O92" i="54"/>
  <c r="Q92" i="46" s="1"/>
  <c r="O103" i="54"/>
  <c r="Q103" i="46" s="1"/>
  <c r="O120" i="54"/>
  <c r="Q120" i="46" s="1"/>
  <c r="O126" i="54"/>
  <c r="Q126" i="46" s="1"/>
  <c r="O130" i="54"/>
  <c r="Q130" i="46" s="1"/>
  <c r="O134" i="54"/>
  <c r="Q134" i="46" s="1"/>
  <c r="O138" i="54"/>
  <c r="Q138" i="46" s="1"/>
  <c r="O100" i="54"/>
  <c r="Q100" i="46" s="1"/>
  <c r="O113" i="54"/>
  <c r="Q113" i="46" s="1"/>
  <c r="O116" i="54"/>
  <c r="Q116" i="46" s="1"/>
  <c r="O125" i="54"/>
  <c r="Q125" i="46" s="1"/>
  <c r="O129" i="54"/>
  <c r="Q129" i="46" s="1"/>
  <c r="O133" i="54"/>
  <c r="Q133" i="46" s="1"/>
  <c r="O137" i="54"/>
  <c r="Q137" i="46" s="1"/>
  <c r="O141" i="54"/>
  <c r="Q141" i="46" s="1"/>
  <c r="W8" i="54"/>
  <c r="Y8" i="46" s="1"/>
  <c r="W12" i="54"/>
  <c r="Y12" i="46" s="1"/>
  <c r="W16" i="54"/>
  <c r="Y16" i="46" s="1"/>
  <c r="W20" i="54"/>
  <c r="Y20" i="46" s="1"/>
  <c r="W24" i="54"/>
  <c r="Y24" i="46" s="1"/>
  <c r="W6" i="54"/>
  <c r="Y6" i="46" s="1"/>
  <c r="W10" i="54"/>
  <c r="Y10" i="46" s="1"/>
  <c r="W14" i="54"/>
  <c r="Y14" i="46" s="1"/>
  <c r="W18" i="54"/>
  <c r="Y18" i="46" s="1"/>
  <c r="W22" i="54"/>
  <c r="Y22" i="46" s="1"/>
  <c r="W26" i="54"/>
  <c r="Y26" i="46" s="1"/>
  <c r="W9" i="54"/>
  <c r="Y9" i="46" s="1"/>
  <c r="W13" i="54"/>
  <c r="Y13" i="46" s="1"/>
  <c r="W17" i="54"/>
  <c r="Y17" i="46" s="1"/>
  <c r="W23" i="54"/>
  <c r="Y23" i="46" s="1"/>
  <c r="W7" i="54"/>
  <c r="Y7" i="46" s="1"/>
  <c r="W15" i="54"/>
  <c r="Y15" i="46" s="1"/>
  <c r="W33" i="54"/>
  <c r="Y33" i="46" s="1"/>
  <c r="W40" i="54"/>
  <c r="Y40" i="46" s="1"/>
  <c r="W21" i="54"/>
  <c r="Y21" i="46" s="1"/>
  <c r="W25" i="54"/>
  <c r="Y25" i="46" s="1"/>
  <c r="W30" i="54"/>
  <c r="Y30" i="46" s="1"/>
  <c r="W37" i="54"/>
  <c r="Y37" i="46" s="1"/>
  <c r="W43" i="54"/>
  <c r="Y43" i="46" s="1"/>
  <c r="W34" i="54"/>
  <c r="Y34" i="46" s="1"/>
  <c r="W48" i="54"/>
  <c r="Y48" i="46" s="1"/>
  <c r="W31" i="54"/>
  <c r="Y31" i="46" s="1"/>
  <c r="W11" i="54"/>
  <c r="Y11" i="46" s="1"/>
  <c r="W32" i="54"/>
  <c r="Y32" i="46" s="1"/>
  <c r="W49" i="54"/>
  <c r="Y49" i="46" s="1"/>
  <c r="W27" i="54"/>
  <c r="Y27" i="46" s="1"/>
  <c r="W39" i="54"/>
  <c r="Y39" i="46" s="1"/>
  <c r="W42" i="54"/>
  <c r="Y42" i="46" s="1"/>
  <c r="W35" i="54"/>
  <c r="Y35" i="46" s="1"/>
  <c r="W28" i="54"/>
  <c r="Y28" i="46" s="1"/>
  <c r="W29" i="54"/>
  <c r="Y29" i="46" s="1"/>
  <c r="W44" i="54"/>
  <c r="Y44" i="46" s="1"/>
  <c r="W51" i="54"/>
  <c r="Y51" i="46" s="1"/>
  <c r="W54" i="54"/>
  <c r="Y54" i="46" s="1"/>
  <c r="W61" i="54"/>
  <c r="Y61" i="46" s="1"/>
  <c r="W46" i="54"/>
  <c r="Y46" i="46" s="1"/>
  <c r="W19" i="54"/>
  <c r="Y19" i="46" s="1"/>
  <c r="W45" i="54"/>
  <c r="Y45" i="46" s="1"/>
  <c r="W57" i="54"/>
  <c r="Y57" i="46" s="1"/>
  <c r="W64" i="54"/>
  <c r="Y64" i="46" s="1"/>
  <c r="W69" i="54"/>
  <c r="Y69" i="46" s="1"/>
  <c r="W52" i="54"/>
  <c r="Y52" i="46" s="1"/>
  <c r="W55" i="54"/>
  <c r="Y55" i="46" s="1"/>
  <c r="W56" i="54"/>
  <c r="Y56" i="46" s="1"/>
  <c r="W38" i="54"/>
  <c r="Y38" i="46" s="1"/>
  <c r="W50" i="54"/>
  <c r="Y50" i="46" s="1"/>
  <c r="W65" i="54"/>
  <c r="Y65" i="46" s="1"/>
  <c r="W68" i="54"/>
  <c r="Y68" i="46" s="1"/>
  <c r="W72" i="54"/>
  <c r="Y72" i="46" s="1"/>
  <c r="W76" i="54"/>
  <c r="Y76" i="46" s="1"/>
  <c r="W80" i="54"/>
  <c r="Y80" i="46" s="1"/>
  <c r="W74" i="54"/>
  <c r="Y74" i="46" s="1"/>
  <c r="W78" i="54"/>
  <c r="Y78" i="46" s="1"/>
  <c r="W85" i="54"/>
  <c r="Y85" i="46" s="1"/>
  <c r="W89" i="54"/>
  <c r="Y89" i="46" s="1"/>
  <c r="W66" i="54"/>
  <c r="Y66" i="46" s="1"/>
  <c r="W77" i="54"/>
  <c r="Y77" i="46" s="1"/>
  <c r="W59" i="54"/>
  <c r="Y59" i="46" s="1"/>
  <c r="W63" i="54"/>
  <c r="Y63" i="46" s="1"/>
  <c r="W82" i="54"/>
  <c r="Y82" i="46" s="1"/>
  <c r="W84" i="54"/>
  <c r="Y84" i="46" s="1"/>
  <c r="W88" i="54"/>
  <c r="Y88" i="46" s="1"/>
  <c r="W156" i="54"/>
  <c r="Y156" i="46" s="1"/>
  <c r="W81" i="54"/>
  <c r="Y81" i="46" s="1"/>
  <c r="W83" i="54"/>
  <c r="Y83" i="46" s="1"/>
  <c r="W94" i="54"/>
  <c r="Y94" i="46" s="1"/>
  <c r="W101" i="54"/>
  <c r="Y101" i="46" s="1"/>
  <c r="W107" i="54"/>
  <c r="Y107" i="46" s="1"/>
  <c r="W111" i="54"/>
  <c r="Y111" i="46" s="1"/>
  <c r="W115" i="54"/>
  <c r="Y115" i="46" s="1"/>
  <c r="W119" i="54"/>
  <c r="Y119" i="46" s="1"/>
  <c r="W123" i="54"/>
  <c r="Y123" i="46" s="1"/>
  <c r="W41" i="54"/>
  <c r="Y41" i="46" s="1"/>
  <c r="W53" i="54"/>
  <c r="Y53" i="46" s="1"/>
  <c r="W73" i="54"/>
  <c r="Y73" i="46" s="1"/>
  <c r="W98" i="54"/>
  <c r="Y98" i="46" s="1"/>
  <c r="W105" i="54"/>
  <c r="Y105" i="46" s="1"/>
  <c r="W47" i="54"/>
  <c r="Y47" i="46" s="1"/>
  <c r="W60" i="54"/>
  <c r="Y60" i="46" s="1"/>
  <c r="W79" i="54"/>
  <c r="Y79" i="46" s="1"/>
  <c r="W90" i="54"/>
  <c r="Y90" i="46" s="1"/>
  <c r="W102" i="54"/>
  <c r="Y102" i="46" s="1"/>
  <c r="W110" i="54"/>
  <c r="Y110" i="46" s="1"/>
  <c r="W114" i="54"/>
  <c r="Y114" i="46" s="1"/>
  <c r="W118" i="54"/>
  <c r="Y118" i="46" s="1"/>
  <c r="W122" i="54"/>
  <c r="Y122" i="46" s="1"/>
  <c r="W36" i="54"/>
  <c r="Y36" i="46" s="1"/>
  <c r="W91" i="54"/>
  <c r="Y91" i="46" s="1"/>
  <c r="W95" i="54"/>
  <c r="Y95" i="46" s="1"/>
  <c r="W106" i="54"/>
  <c r="Y106" i="46" s="1"/>
  <c r="W62" i="54"/>
  <c r="Y62" i="46" s="1"/>
  <c r="W87" i="54"/>
  <c r="Y87" i="46" s="1"/>
  <c r="W99" i="54"/>
  <c r="Y99" i="46" s="1"/>
  <c r="W113" i="54"/>
  <c r="Y113" i="46" s="1"/>
  <c r="W120" i="54"/>
  <c r="Y120" i="46" s="1"/>
  <c r="W127" i="54"/>
  <c r="Y127" i="46" s="1"/>
  <c r="W131" i="54"/>
  <c r="Y131" i="46" s="1"/>
  <c r="W135" i="54"/>
  <c r="Y135" i="46" s="1"/>
  <c r="W139" i="54"/>
  <c r="Y139" i="46" s="1"/>
  <c r="W96" i="54"/>
  <c r="Y96" i="46" s="1"/>
  <c r="W116" i="54"/>
  <c r="Y116" i="46" s="1"/>
  <c r="W86" i="54"/>
  <c r="Y86" i="46" s="1"/>
  <c r="W93" i="54"/>
  <c r="Y93" i="46" s="1"/>
  <c r="W126" i="54"/>
  <c r="Y126" i="46" s="1"/>
  <c r="W130" i="54"/>
  <c r="Y130" i="46" s="1"/>
  <c r="W134" i="54"/>
  <c r="Y134" i="46" s="1"/>
  <c r="W138" i="54"/>
  <c r="Y138" i="46" s="1"/>
  <c r="W67" i="54"/>
  <c r="Y67" i="46" s="1"/>
  <c r="W71" i="54"/>
  <c r="Y71" i="46" s="1"/>
  <c r="W104" i="54"/>
  <c r="Y104" i="46" s="1"/>
  <c r="W108" i="54"/>
  <c r="Y108" i="46" s="1"/>
  <c r="W117" i="54"/>
  <c r="Y117" i="46" s="1"/>
  <c r="W75" i="54"/>
  <c r="Y75" i="46" s="1"/>
  <c r="W92" i="54"/>
  <c r="Y92" i="46" s="1"/>
  <c r="W125" i="54"/>
  <c r="Y125" i="46" s="1"/>
  <c r="W129" i="54"/>
  <c r="Y129" i="46" s="1"/>
  <c r="W133" i="54"/>
  <c r="Y133" i="46" s="1"/>
  <c r="W137" i="54"/>
  <c r="Y137" i="46" s="1"/>
  <c r="W141" i="54"/>
  <c r="Y141" i="46" s="1"/>
  <c r="AE8" i="54"/>
  <c r="AG8" i="46" s="1"/>
  <c r="AE12" i="54"/>
  <c r="AG12" i="46" s="1"/>
  <c r="AE16" i="54"/>
  <c r="AG16" i="46" s="1"/>
  <c r="AE20" i="54"/>
  <c r="AG20" i="46" s="1"/>
  <c r="AE24" i="54"/>
  <c r="AG24" i="46" s="1"/>
  <c r="AE6" i="54"/>
  <c r="AG6" i="46" s="1"/>
  <c r="AE10" i="54"/>
  <c r="AG10" i="46" s="1"/>
  <c r="AE14" i="54"/>
  <c r="AG14" i="46" s="1"/>
  <c r="AE18" i="54"/>
  <c r="AG18" i="46" s="1"/>
  <c r="AE22" i="54"/>
  <c r="AG22" i="46" s="1"/>
  <c r="AE26" i="54"/>
  <c r="AG26" i="46" s="1"/>
  <c r="AE9" i="54"/>
  <c r="AG9" i="46" s="1"/>
  <c r="AE13" i="54"/>
  <c r="AG13" i="46" s="1"/>
  <c r="AE17" i="54"/>
  <c r="AG17" i="46" s="1"/>
  <c r="AE21" i="54"/>
  <c r="AG21" i="46" s="1"/>
  <c r="AE27" i="54"/>
  <c r="AG27" i="46" s="1"/>
  <c r="AE19" i="54"/>
  <c r="AG19" i="46" s="1"/>
  <c r="AE23" i="54"/>
  <c r="AG23" i="46" s="1"/>
  <c r="AE29" i="54"/>
  <c r="AG29" i="46" s="1"/>
  <c r="AE37" i="54"/>
  <c r="AG37" i="46" s="1"/>
  <c r="AE34" i="54"/>
  <c r="AG34" i="46" s="1"/>
  <c r="AE43" i="54"/>
  <c r="AG43" i="46" s="1"/>
  <c r="AE39" i="54"/>
  <c r="AG39" i="46" s="1"/>
  <c r="AE45" i="54"/>
  <c r="AG45" i="46" s="1"/>
  <c r="AE52" i="54"/>
  <c r="AG52" i="46" s="1"/>
  <c r="AE25" i="54"/>
  <c r="AG25" i="46" s="1"/>
  <c r="AE28" i="54"/>
  <c r="AG28" i="46" s="1"/>
  <c r="AE46" i="54"/>
  <c r="AG46" i="46" s="1"/>
  <c r="AE33" i="54"/>
  <c r="AG33" i="46" s="1"/>
  <c r="AE41" i="54"/>
  <c r="AG41" i="46" s="1"/>
  <c r="AE44" i="54"/>
  <c r="AG44" i="46" s="1"/>
  <c r="AE38" i="54"/>
  <c r="AG38" i="46" s="1"/>
  <c r="AE7" i="54"/>
  <c r="AG7" i="46" s="1"/>
  <c r="AE15" i="54"/>
  <c r="AG15" i="46" s="1"/>
  <c r="AE36" i="54"/>
  <c r="AG36" i="46" s="1"/>
  <c r="AE40" i="54"/>
  <c r="AG40" i="46" s="1"/>
  <c r="AE58" i="54"/>
  <c r="AG58" i="46" s="1"/>
  <c r="AE55" i="54"/>
  <c r="AG55" i="46" s="1"/>
  <c r="AE56" i="54"/>
  <c r="AG56" i="46" s="1"/>
  <c r="AE64" i="54"/>
  <c r="AG64" i="46" s="1"/>
  <c r="AE30" i="54"/>
  <c r="AG30" i="46" s="1"/>
  <c r="AE35" i="54"/>
  <c r="AG35" i="46" s="1"/>
  <c r="AE49" i="54"/>
  <c r="AG49" i="46" s="1"/>
  <c r="AE69" i="54"/>
  <c r="AG69" i="46" s="1"/>
  <c r="AE48" i="54"/>
  <c r="AG48" i="46" s="1"/>
  <c r="AE54" i="54"/>
  <c r="AG54" i="46" s="1"/>
  <c r="AE65" i="54"/>
  <c r="AG65" i="46" s="1"/>
  <c r="AE32" i="54"/>
  <c r="AG32" i="46" s="1"/>
  <c r="AE47" i="54"/>
  <c r="AG47" i="46" s="1"/>
  <c r="AE53" i="54"/>
  <c r="AG53" i="46" s="1"/>
  <c r="AE61" i="54"/>
  <c r="AG61" i="46" s="1"/>
  <c r="AE62" i="54"/>
  <c r="AG62" i="46" s="1"/>
  <c r="AE68" i="54"/>
  <c r="AG68" i="46" s="1"/>
  <c r="AE72" i="54"/>
  <c r="AG72" i="46" s="1"/>
  <c r="AE76" i="54"/>
  <c r="AG76" i="46" s="1"/>
  <c r="AE80" i="54"/>
  <c r="AG80" i="46" s="1"/>
  <c r="AE11" i="54"/>
  <c r="AG11" i="46" s="1"/>
  <c r="AE60" i="54"/>
  <c r="AG60" i="46" s="1"/>
  <c r="AE82" i="54"/>
  <c r="AG82" i="46" s="1"/>
  <c r="AE85" i="54"/>
  <c r="AG85" i="46" s="1"/>
  <c r="AE89" i="54"/>
  <c r="AG89" i="46" s="1"/>
  <c r="AE31" i="54"/>
  <c r="AG31" i="46" s="1"/>
  <c r="AE81" i="54"/>
  <c r="AG81" i="46" s="1"/>
  <c r="AE67" i="54"/>
  <c r="AG67" i="46" s="1"/>
  <c r="AE70" i="54"/>
  <c r="AG70" i="46" s="1"/>
  <c r="AE73" i="54"/>
  <c r="AG73" i="46" s="1"/>
  <c r="AE75" i="54"/>
  <c r="AG75" i="46" s="1"/>
  <c r="AE84" i="54"/>
  <c r="AG84" i="46" s="1"/>
  <c r="AE88" i="54"/>
  <c r="AG88" i="46" s="1"/>
  <c r="AE156" i="54"/>
  <c r="AG156" i="46" s="1"/>
  <c r="AE42" i="54"/>
  <c r="AG42" i="46" s="1"/>
  <c r="AE66" i="54"/>
  <c r="AG66" i="46" s="1"/>
  <c r="AE71" i="54"/>
  <c r="AG71" i="46" s="1"/>
  <c r="AE87" i="54"/>
  <c r="AG87" i="46" s="1"/>
  <c r="AE91" i="54"/>
  <c r="AG91" i="46" s="1"/>
  <c r="AE98" i="54"/>
  <c r="AG98" i="46" s="1"/>
  <c r="AE105" i="54"/>
  <c r="AG105" i="46" s="1"/>
  <c r="AE107" i="54"/>
  <c r="AG107" i="46" s="1"/>
  <c r="AE111" i="54"/>
  <c r="AG111" i="46" s="1"/>
  <c r="AE115" i="54"/>
  <c r="AG115" i="46" s="1"/>
  <c r="AE119" i="54"/>
  <c r="AG119" i="46" s="1"/>
  <c r="AE123" i="54"/>
  <c r="AG123" i="46" s="1"/>
  <c r="AE102" i="54"/>
  <c r="AG102" i="46" s="1"/>
  <c r="AE51" i="54"/>
  <c r="AG51" i="46" s="1"/>
  <c r="AE78" i="54"/>
  <c r="AG78" i="46" s="1"/>
  <c r="AE86" i="54"/>
  <c r="AG86" i="46" s="1"/>
  <c r="AE95" i="54"/>
  <c r="AG95" i="46" s="1"/>
  <c r="AE106" i="54"/>
  <c r="AG106" i="46" s="1"/>
  <c r="AE110" i="54"/>
  <c r="AG110" i="46" s="1"/>
  <c r="AE114" i="54"/>
  <c r="AG114" i="46" s="1"/>
  <c r="AE118" i="54"/>
  <c r="AG118" i="46" s="1"/>
  <c r="AE122" i="54"/>
  <c r="AG122" i="46" s="1"/>
  <c r="AE57" i="54"/>
  <c r="AG57" i="46" s="1"/>
  <c r="AE92" i="54"/>
  <c r="AG92" i="46" s="1"/>
  <c r="AE99" i="54"/>
  <c r="AG99" i="46" s="1"/>
  <c r="AE59" i="54"/>
  <c r="AG59" i="46" s="1"/>
  <c r="AE103" i="54"/>
  <c r="AG103" i="46" s="1"/>
  <c r="AE108" i="54"/>
  <c r="AG108" i="46" s="1"/>
  <c r="AE117" i="54"/>
  <c r="AG117" i="46" s="1"/>
  <c r="AE127" i="54"/>
  <c r="AG127" i="46" s="1"/>
  <c r="AE131" i="54"/>
  <c r="AG131" i="46" s="1"/>
  <c r="AE135" i="54"/>
  <c r="AG135" i="46" s="1"/>
  <c r="AE139" i="54"/>
  <c r="AG139" i="46" s="1"/>
  <c r="AE74" i="54"/>
  <c r="AG74" i="46" s="1"/>
  <c r="AE100" i="54"/>
  <c r="AG100" i="46" s="1"/>
  <c r="AE50" i="54"/>
  <c r="AG50" i="46" s="1"/>
  <c r="AE90" i="54"/>
  <c r="AG90" i="46" s="1"/>
  <c r="AE97" i="54"/>
  <c r="AG97" i="46" s="1"/>
  <c r="AE109" i="54"/>
  <c r="AG109" i="46" s="1"/>
  <c r="AE126" i="54"/>
  <c r="AG126" i="46" s="1"/>
  <c r="AE130" i="54"/>
  <c r="AG130" i="46" s="1"/>
  <c r="AE134" i="54"/>
  <c r="AG134" i="46" s="1"/>
  <c r="AE138" i="54"/>
  <c r="AG138" i="46" s="1"/>
  <c r="AE77" i="54"/>
  <c r="AG77" i="46" s="1"/>
  <c r="AE94" i="54"/>
  <c r="AG94" i="46" s="1"/>
  <c r="AE112" i="54"/>
  <c r="AG112" i="46" s="1"/>
  <c r="AE79" i="54"/>
  <c r="AG79" i="46" s="1"/>
  <c r="AE83" i="54"/>
  <c r="AG83" i="46" s="1"/>
  <c r="AE96" i="54"/>
  <c r="AG96" i="46" s="1"/>
  <c r="AE121" i="54"/>
  <c r="AG121" i="46" s="1"/>
  <c r="AE124" i="54"/>
  <c r="AG124" i="46" s="1"/>
  <c r="AE125" i="54"/>
  <c r="AG125" i="46" s="1"/>
  <c r="AE129" i="54"/>
  <c r="AG129" i="46" s="1"/>
  <c r="AE133" i="54"/>
  <c r="AG133" i="46" s="1"/>
  <c r="AE137" i="54"/>
  <c r="AG137" i="46" s="1"/>
  <c r="AE141" i="54"/>
  <c r="AG141" i="46" s="1"/>
  <c r="AA5" i="54"/>
  <c r="AC5" i="46" s="1"/>
  <c r="S5" i="54"/>
  <c r="U5" i="46" s="1"/>
  <c r="K5" i="54"/>
  <c r="M5" i="46" s="1"/>
  <c r="AF155" i="54"/>
  <c r="AH155" i="46" s="1"/>
  <c r="X155" i="54"/>
  <c r="Z155" i="46" s="1"/>
  <c r="P155" i="54"/>
  <c r="R155" i="46" s="1"/>
  <c r="H155" i="54"/>
  <c r="J155" i="46" s="1"/>
  <c r="AD154" i="54"/>
  <c r="AF154" i="46" s="1"/>
  <c r="V154" i="54"/>
  <c r="X154" i="46" s="1"/>
  <c r="N154" i="54"/>
  <c r="P154" i="46" s="1"/>
  <c r="F154" i="54"/>
  <c r="H154" i="46" s="1"/>
  <c r="AB158" i="54"/>
  <c r="AD158" i="46" s="1"/>
  <c r="T158" i="54"/>
  <c r="V158" i="46" s="1"/>
  <c r="L158" i="54"/>
  <c r="N158" i="46" s="1"/>
  <c r="D158" i="54"/>
  <c r="F158" i="46" s="1"/>
  <c r="Z153" i="54"/>
  <c r="AB153" i="46" s="1"/>
  <c r="R153" i="54"/>
  <c r="T153" i="46" s="1"/>
  <c r="J153" i="54"/>
  <c r="L153" i="46" s="1"/>
  <c r="AF152" i="54"/>
  <c r="AH152" i="46" s="1"/>
  <c r="X152" i="54"/>
  <c r="Z152" i="46" s="1"/>
  <c r="P152" i="54"/>
  <c r="R152" i="46" s="1"/>
  <c r="H152" i="54"/>
  <c r="J152" i="46" s="1"/>
  <c r="AD151" i="54"/>
  <c r="AF151" i="46" s="1"/>
  <c r="V151" i="54"/>
  <c r="X151" i="46" s="1"/>
  <c r="N151" i="54"/>
  <c r="P151" i="46" s="1"/>
  <c r="F151" i="54"/>
  <c r="H151" i="46" s="1"/>
  <c r="AB150" i="54"/>
  <c r="AD150" i="46" s="1"/>
  <c r="T150" i="54"/>
  <c r="V150" i="46" s="1"/>
  <c r="L150" i="54"/>
  <c r="N150" i="46" s="1"/>
  <c r="D150" i="54"/>
  <c r="F150" i="46" s="1"/>
  <c r="Z149" i="54"/>
  <c r="AB149" i="46" s="1"/>
  <c r="R149" i="54"/>
  <c r="T149" i="46" s="1"/>
  <c r="J149" i="54"/>
  <c r="L149" i="46" s="1"/>
  <c r="AF148" i="54"/>
  <c r="AH148" i="46" s="1"/>
  <c r="X148" i="54"/>
  <c r="Z148" i="46" s="1"/>
  <c r="P148" i="54"/>
  <c r="R148" i="46" s="1"/>
  <c r="H148" i="54"/>
  <c r="J148" i="46" s="1"/>
  <c r="AD147" i="54"/>
  <c r="AF147" i="46" s="1"/>
  <c r="V147" i="54"/>
  <c r="X147" i="46" s="1"/>
  <c r="N147" i="54"/>
  <c r="P147" i="46" s="1"/>
  <c r="F147" i="54"/>
  <c r="H147" i="46" s="1"/>
  <c r="AB146" i="54"/>
  <c r="AD146" i="46" s="1"/>
  <c r="T146" i="54"/>
  <c r="V146" i="46" s="1"/>
  <c r="L146" i="54"/>
  <c r="N146" i="46" s="1"/>
  <c r="D146" i="54"/>
  <c r="F146" i="46" s="1"/>
  <c r="Z145" i="54"/>
  <c r="AB145" i="46" s="1"/>
  <c r="R145" i="54"/>
  <c r="T145" i="46" s="1"/>
  <c r="J145" i="54"/>
  <c r="L145" i="46" s="1"/>
  <c r="AF144" i="54"/>
  <c r="AH144" i="46" s="1"/>
  <c r="X144" i="54"/>
  <c r="Z144" i="46" s="1"/>
  <c r="P144" i="54"/>
  <c r="R144" i="46" s="1"/>
  <c r="H144" i="54"/>
  <c r="J144" i="46" s="1"/>
  <c r="AD143" i="54"/>
  <c r="AF143" i="46" s="1"/>
  <c r="V143" i="54"/>
  <c r="X143" i="46" s="1"/>
  <c r="N143" i="54"/>
  <c r="P143" i="46" s="1"/>
  <c r="E143" i="54"/>
  <c r="G143" i="46" s="1"/>
  <c r="W142" i="54"/>
  <c r="Y142" i="46" s="1"/>
  <c r="G142" i="54"/>
  <c r="I142" i="46" s="1"/>
  <c r="U141" i="54"/>
  <c r="W141" i="46" s="1"/>
  <c r="E141" i="54"/>
  <c r="G141" i="46" s="1"/>
  <c r="S140" i="54"/>
  <c r="U140" i="46" s="1"/>
  <c r="C140" i="54"/>
  <c r="E140" i="46" s="1"/>
  <c r="N139" i="54"/>
  <c r="P139" i="46" s="1"/>
  <c r="Z138" i="54"/>
  <c r="AB138" i="46" s="1"/>
  <c r="C138" i="54"/>
  <c r="E138" i="46" s="1"/>
  <c r="J137" i="54"/>
  <c r="L137" i="46" s="1"/>
  <c r="V136" i="54"/>
  <c r="X136" i="46" s="1"/>
  <c r="AC135" i="54"/>
  <c r="AE135" i="46" s="1"/>
  <c r="F135" i="54"/>
  <c r="H135" i="46" s="1"/>
  <c r="R134" i="54"/>
  <c r="T134" i="46" s="1"/>
  <c r="Y133" i="54"/>
  <c r="AA133" i="46" s="1"/>
  <c r="AF132" i="54"/>
  <c r="AH132" i="46" s="1"/>
  <c r="N132" i="54"/>
  <c r="P132" i="46" s="1"/>
  <c r="U131" i="54"/>
  <c r="W131" i="46" s="1"/>
  <c r="AB130" i="54"/>
  <c r="AD130" i="46" s="1"/>
  <c r="J130" i="54"/>
  <c r="L130" i="46" s="1"/>
  <c r="Q129" i="54"/>
  <c r="S129" i="46" s="1"/>
  <c r="X128" i="54"/>
  <c r="Z128" i="46" s="1"/>
  <c r="F128" i="54"/>
  <c r="H128" i="46" s="1"/>
  <c r="M127" i="54"/>
  <c r="O127" i="46" s="1"/>
  <c r="T126" i="54"/>
  <c r="V126" i="46" s="1"/>
  <c r="AF125" i="54"/>
  <c r="AH125" i="46" s="1"/>
  <c r="I125" i="54"/>
  <c r="K125" i="46" s="1"/>
  <c r="N157" i="54"/>
  <c r="P157" i="46" s="1"/>
  <c r="W124" i="54"/>
  <c r="Y124" i="46" s="1"/>
  <c r="AA123" i="54"/>
  <c r="AC123" i="46" s="1"/>
  <c r="Z122" i="54"/>
  <c r="AB122" i="46" s="1"/>
  <c r="AF121" i="54"/>
  <c r="AH121" i="46" s="1"/>
  <c r="AE120" i="54"/>
  <c r="AG120" i="46" s="1"/>
  <c r="AD119" i="54"/>
  <c r="AF119" i="46" s="1"/>
  <c r="D119" i="54"/>
  <c r="F119" i="46" s="1"/>
  <c r="Z117" i="54"/>
  <c r="AB117" i="46" s="1"/>
  <c r="U116" i="54"/>
  <c r="W116" i="46" s="1"/>
  <c r="U115" i="54"/>
  <c r="W115" i="46" s="1"/>
  <c r="N114" i="54"/>
  <c r="P114" i="46" s="1"/>
  <c r="H113" i="54"/>
  <c r="J113" i="46" s="1"/>
  <c r="H112" i="54"/>
  <c r="J112" i="46" s="1"/>
  <c r="C111" i="54"/>
  <c r="E111" i="46" s="1"/>
  <c r="Y109" i="54"/>
  <c r="AA109" i="46" s="1"/>
  <c r="Z108" i="54"/>
  <c r="AB108" i="46" s="1"/>
  <c r="M107" i="54"/>
  <c r="O107" i="46" s="1"/>
  <c r="U105" i="54"/>
  <c r="W105" i="46" s="1"/>
  <c r="L104" i="54"/>
  <c r="N104" i="46" s="1"/>
  <c r="R102" i="54"/>
  <c r="T102" i="46" s="1"/>
  <c r="X100" i="54"/>
  <c r="Z100" i="46" s="1"/>
  <c r="O99" i="54"/>
  <c r="Q99" i="46" s="1"/>
  <c r="V97" i="54"/>
  <c r="X97" i="46" s="1"/>
  <c r="AB95" i="54"/>
  <c r="AD95" i="46" s="1"/>
  <c r="S94" i="54"/>
  <c r="U94" i="46" s="1"/>
  <c r="Y92" i="54"/>
  <c r="AA92" i="46" s="1"/>
  <c r="P91" i="54"/>
  <c r="R91" i="46" s="1"/>
  <c r="L89" i="54"/>
  <c r="N89" i="46" s="1"/>
  <c r="G86" i="54"/>
  <c r="I86" i="46" s="1"/>
  <c r="AD82" i="54"/>
  <c r="AF82" i="46" s="1"/>
  <c r="AF79" i="54"/>
  <c r="AH79" i="46" s="1"/>
  <c r="Y75" i="54"/>
  <c r="AA75" i="46" s="1"/>
  <c r="AB70" i="54"/>
  <c r="AD70" i="46" s="1"/>
  <c r="N66" i="54"/>
  <c r="P66" i="46" s="1"/>
  <c r="U58" i="54"/>
  <c r="W58" i="46" s="1"/>
  <c r="Y48" i="54"/>
  <c r="AA48" i="46" s="1"/>
  <c r="V33" i="54"/>
  <c r="X33" i="46" s="1"/>
  <c r="F8" i="52"/>
  <c r="F17" i="52"/>
  <c r="F16" i="52"/>
  <c r="F32" i="52"/>
  <c r="F12" i="52"/>
  <c r="F28" i="52"/>
  <c r="F9" i="52"/>
  <c r="F24" i="52"/>
  <c r="F21" i="52"/>
  <c r="F14" i="52"/>
  <c r="F34" i="52"/>
  <c r="F26" i="52"/>
  <c r="F29" i="52"/>
  <c r="F11" i="52"/>
  <c r="F31" i="52"/>
  <c r="E30" i="47" s="1"/>
  <c r="F23" i="52"/>
  <c r="F20" i="52"/>
  <c r="F13" i="52"/>
  <c r="F33" i="52"/>
  <c r="F25" i="52"/>
  <c r="F18" i="52"/>
  <c r="F10" i="52"/>
  <c r="F30" i="52"/>
  <c r="F22" i="52"/>
  <c r="F15" i="52"/>
  <c r="F27" i="52"/>
  <c r="H28" i="52" l="1"/>
  <c r="H14" i="52"/>
  <c r="H27" i="52"/>
  <c r="H26" i="52"/>
  <c r="H18" i="52"/>
  <c r="H15" i="52"/>
  <c r="H10" i="52"/>
  <c r="H11" i="52"/>
  <c r="H12" i="52"/>
  <c r="H8" i="52"/>
  <c r="H19" i="52"/>
  <c r="H31" i="52"/>
  <c r="G30" i="47" s="1"/>
  <c r="H30" i="47" s="1"/>
  <c r="H30" i="52"/>
  <c r="H32" i="52"/>
  <c r="G31" i="47" s="1"/>
  <c r="H34" i="52"/>
  <c r="H20" i="52"/>
  <c r="H29" i="52"/>
  <c r="H23" i="52"/>
  <c r="H24" i="52"/>
  <c r="H33" i="52"/>
  <c r="H17" i="52"/>
  <c r="H25" i="52"/>
  <c r="H22" i="52"/>
  <c r="H13" i="52"/>
  <c r="H16" i="52"/>
  <c r="H7" i="52"/>
  <c r="H21" i="52"/>
  <c r="H9" i="52"/>
  <c r="F30" i="47"/>
  <c r="F31" i="47"/>
  <c r="F32" i="47"/>
  <c r="F33" i="47"/>
  <c r="E5" i="46"/>
  <c r="H6" i="52" s="1"/>
  <c r="I4" i="46"/>
  <c r="J4" i="46"/>
  <c r="K4" i="46"/>
  <c r="L4" i="46"/>
  <c r="M4" i="46"/>
  <c r="N4" i="46"/>
  <c r="O4" i="46"/>
  <c r="P4" i="46"/>
  <c r="Q4" i="46"/>
  <c r="R4" i="46"/>
  <c r="S4" i="46"/>
  <c r="T4" i="46"/>
  <c r="U4" i="46"/>
  <c r="V4" i="46"/>
  <c r="W4" i="46"/>
  <c r="X4" i="46"/>
  <c r="Y4" i="46"/>
  <c r="Z4" i="46"/>
  <c r="AA4" i="46"/>
  <c r="AB4" i="46"/>
  <c r="AC4" i="46"/>
  <c r="AD4" i="46"/>
  <c r="AE4" i="46"/>
  <c r="AF4" i="46"/>
  <c r="AG4" i="46"/>
  <c r="AH4" i="46"/>
  <c r="F4" i="46"/>
  <c r="G4" i="46"/>
  <c r="H4" i="46"/>
  <c r="E4" i="46"/>
  <c r="I30" i="47" l="1"/>
  <c r="G25" i="47"/>
  <c r="G19" i="47"/>
  <c r="G23" i="47"/>
  <c r="B1" i="29"/>
  <c r="F23" i="47"/>
  <c r="E13" i="47"/>
  <c r="F13" i="47"/>
  <c r="F22" i="47"/>
  <c r="F27" i="47"/>
  <c r="E27" i="47"/>
  <c r="F29" i="47"/>
  <c r="E29" i="47"/>
  <c r="F12" i="47"/>
  <c r="F15" i="47"/>
  <c r="F14" i="47"/>
  <c r="E32" i="47"/>
  <c r="E23" i="47"/>
  <c r="F8" i="47"/>
  <c r="E8" i="47"/>
  <c r="E22" i="47"/>
  <c r="F20" i="47"/>
  <c r="E20" i="47"/>
  <c r="E17" i="47"/>
  <c r="F17" i="47"/>
  <c r="E12" i="47"/>
  <c r="F10" i="47"/>
  <c r="E10" i="47"/>
  <c r="F25" i="47"/>
  <c r="E25" i="47"/>
  <c r="F24" i="47"/>
  <c r="F28" i="47"/>
  <c r="E15" i="47"/>
  <c r="F11" i="47"/>
  <c r="E5" i="47"/>
  <c r="F5" i="47"/>
  <c r="E9" i="47"/>
  <c r="F9" i="47"/>
  <c r="F6" i="47"/>
  <c r="F7" i="47"/>
  <c r="E7" i="47"/>
  <c r="F16" i="47"/>
  <c r="E11" i="47"/>
  <c r="E14" i="47"/>
  <c r="E33" i="47"/>
  <c r="E24" i="47"/>
  <c r="E26" i="47"/>
  <c r="F26" i="47"/>
  <c r="E21" i="47"/>
  <c r="F21" i="47"/>
  <c r="E16" i="47"/>
  <c r="E28" i="47"/>
  <c r="E31" i="47"/>
  <c r="E19" i="47"/>
  <c r="F19" i="47"/>
  <c r="E18" i="47"/>
  <c r="F18" i="47"/>
  <c r="H31" i="47" l="1"/>
  <c r="I31" i="47"/>
  <c r="I19" i="47"/>
  <c r="H19" i="47"/>
  <c r="I25" i="47"/>
  <c r="H25" i="47"/>
  <c r="H23" i="47"/>
  <c r="I23" i="47"/>
  <c r="G12" i="47"/>
  <c r="I12" i="47" s="1"/>
  <c r="G18" i="47"/>
  <c r="H18" i="47" s="1"/>
  <c r="G27" i="47"/>
  <c r="H27" i="47" s="1"/>
  <c r="G22" i="47"/>
  <c r="I22" i="47" s="1"/>
  <c r="G8" i="47"/>
  <c r="I8" i="47" s="1"/>
  <c r="G33" i="47"/>
  <c r="I33" i="47" s="1"/>
  <c r="G11" i="47"/>
  <c r="I11" i="47" s="1"/>
  <c r="G9" i="47"/>
  <c r="H9" i="47" s="1"/>
  <c r="G21" i="47"/>
  <c r="H21" i="47" s="1"/>
  <c r="G5" i="47"/>
  <c r="H5" i="47" s="1"/>
  <c r="G24" i="47"/>
  <c r="H24" i="47" s="1"/>
  <c r="G32" i="47"/>
  <c r="H32" i="47" s="1"/>
  <c r="G10" i="47"/>
  <c r="I10" i="47" s="1"/>
  <c r="G17" i="47"/>
  <c r="I17" i="47" s="1"/>
  <c r="G20" i="47"/>
  <c r="H20" i="47" s="1"/>
  <c r="G28" i="47"/>
  <c r="I28" i="47" s="1"/>
  <c r="G6" i="47"/>
  <c r="G26" i="47"/>
  <c r="H26" i="47" s="1"/>
  <c r="G29" i="47"/>
  <c r="H29" i="47" s="1"/>
  <c r="G13" i="47"/>
  <c r="H13" i="47" s="1"/>
  <c r="G16" i="47"/>
  <c r="I16" i="47" s="1"/>
  <c r="G15" i="47"/>
  <c r="H15" i="47" s="1"/>
  <c r="G14" i="47"/>
  <c r="H14" i="47" s="1"/>
  <c r="G7" i="47"/>
  <c r="I7" i="47" s="1"/>
  <c r="H8" i="47" l="1"/>
  <c r="H28" i="47"/>
  <c r="I13" i="47"/>
  <c r="I21" i="47"/>
  <c r="H10" i="47"/>
  <c r="H7" i="47"/>
  <c r="H16" i="47"/>
  <c r="H22" i="47"/>
  <c r="I14" i="47"/>
  <c r="H33" i="47"/>
  <c r="I9" i="47"/>
  <c r="I32" i="47"/>
  <c r="I20" i="47"/>
  <c r="I18" i="47"/>
  <c r="I26" i="47"/>
  <c r="H6" i="47"/>
  <c r="I6" i="47"/>
  <c r="I27" i="47"/>
  <c r="H11" i="47"/>
  <c r="I15" i="47"/>
  <c r="H12" i="47"/>
  <c r="I29" i="47"/>
  <c r="H17" i="47"/>
  <c r="I24" i="47"/>
  <c r="I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Ridley</author>
  </authors>
  <commentList>
    <comment ref="A2" authorId="0" shapeId="0" xr:uid="{1B4770D4-D13B-4D1C-A236-9AEA24921E04}">
      <text>
        <r>
          <rPr>
            <b/>
            <sz val="9"/>
            <color indexed="81"/>
            <rFont val="Tahoma"/>
            <family val="2"/>
          </rPr>
          <t xml:space="preserve">Abbreviated format cannot be accepted.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 Ridley</author>
  </authors>
  <commentList>
    <comment ref="B1" authorId="0" shapeId="0" xr:uid="{D4964967-0664-40AD-A7A1-E544C5CF19F3}">
      <text>
        <r>
          <rPr>
            <b/>
            <sz val="9"/>
            <color indexed="81"/>
            <rFont val="Tahoma"/>
            <family val="2"/>
          </rPr>
          <t xml:space="preserve">Abbreviated format cannot be accepted.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 Ridley</author>
  </authors>
  <commentList>
    <comment ref="A4" authorId="0" shapeId="0" xr:uid="{BB9304FA-D7B5-481F-8668-6A3AE6594982}">
      <text>
        <r>
          <rPr>
            <b/>
            <sz val="9"/>
            <color indexed="81"/>
            <rFont val="Tahoma"/>
            <family val="2"/>
          </rPr>
          <t xml:space="preserve">Abbreviated format cannot be accepted.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 Ridley</author>
  </authors>
  <commentList>
    <comment ref="A4" authorId="0" shapeId="0" xr:uid="{C4351BC1-9197-4C31-81FC-A39E3784796F}">
      <text>
        <r>
          <rPr>
            <b/>
            <sz val="9"/>
            <color indexed="81"/>
            <rFont val="Tahoma"/>
            <family val="2"/>
          </rPr>
          <t xml:space="preserve">Abbreviated format cannot be accepted.  </t>
        </r>
        <r>
          <rPr>
            <sz val="9"/>
            <color indexed="81"/>
            <rFont val="Tahoma"/>
            <family val="2"/>
          </rPr>
          <t xml:space="preserve">
</t>
        </r>
      </text>
    </comment>
  </commentList>
</comments>
</file>

<file path=xl/sharedStrings.xml><?xml version="1.0" encoding="utf-8"?>
<sst xmlns="http://schemas.openxmlformats.org/spreadsheetml/2006/main" count="1609" uniqueCount="272">
  <si>
    <t>Greenwich</t>
  </si>
  <si>
    <t>LA Code</t>
  </si>
  <si>
    <t>Local Authority Name</t>
  </si>
  <si>
    <t>Croydon</t>
  </si>
  <si>
    <t>City of London</t>
  </si>
  <si>
    <t>South</t>
  </si>
  <si>
    <t>Camden</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</si>
  <si>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</si>
  <si>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</si>
  <si>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</si>
  <si>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</si>
  <si>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</si>
  <si>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</si>
  <si>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</si>
  <si>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</si>
  <si>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</si>
  <si>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</si>
  <si>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</si>
  <si>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</si>
  <si>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</si>
  <si>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</si>
  <si>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</si>
  <si>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</si>
  <si>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</si>
  <si>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</si>
  <si>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</si>
  <si>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</si>
  <si>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</si>
  <si>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</si>
  <si>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</si>
  <si>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</si>
  <si>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</si>
  <si>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</si>
  <si>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</si>
  <si>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</si>
  <si>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</si>
  <si>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</si>
  <si>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</si>
  <si>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</si>
  <si>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</si>
  <si>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</si>
  <si>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</si>
  <si>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</si>
  <si>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</si>
  <si>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</si>
  <si>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</si>
  <si>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</si>
  <si>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</si>
  <si>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</si>
  <si>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</si>
  <si>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</si>
  <si>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</si>
  <si>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</si>
  <si>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</si>
  <si>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</si>
  <si>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</si>
  <si>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</si>
  <si>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</si>
  <si>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</si>
  <si>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</si>
  <si>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</si>
  <si>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</si>
  <si>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</si>
  <si>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</si>
  <si>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</si>
  <si>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</si>
  <si>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</si>
  <si>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</si>
  <si>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</si>
  <si>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</si>
  <si>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</si>
  <si>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</si>
  <si>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</si>
  <si>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</si>
  <si>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</si>
  <si>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South West</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</si>
  <si>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</si>
  <si>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</si>
  <si>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</si>
  <si>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</si>
  <si>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</si>
  <si>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</si>
  <si>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</si>
  <si>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</si>
  <si>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</si>
  <si>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</si>
  <si>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</si>
  <si>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</si>
  <si>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</si>
  <si>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</si>
  <si>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</si>
  <si>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</si>
  <si>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</si>
  <si>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</si>
  <si>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</si>
  <si>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</si>
  <si>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</si>
  <si>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</si>
  <si>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</si>
  <si>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</si>
  <si>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</si>
  <si>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</si>
  <si>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</si>
  <si>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</si>
  <si>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</si>
  <si>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</si>
  <si>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</si>
  <si>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</si>
  <si>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</si>
  <si>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</si>
  <si>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</si>
  <si>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</si>
  <si>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</si>
  <si>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</si>
  <si>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</si>
  <si>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</si>
  <si>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</si>
  <si>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</si>
  <si>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</si>
  <si>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</si>
  <si>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</si>
  <si>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</si>
  <si>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</si>
  <si>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</si>
  <si>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</si>
  <si>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</si>
  <si>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</si>
  <si>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</si>
  <si>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</si>
  <si>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</si>
  <si>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</si>
  <si>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</si>
  <si>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</si>
  <si>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</si>
  <si>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</si>
  <si>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</si>
  <si>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</si>
  <si>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</si>
  <si>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</si>
  <si>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</si>
  <si>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</si>
  <si>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</si>
  <si>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</si>
  <si>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</si>
  <si>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</si>
  <si>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</si>
  <si>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</si>
  <si>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</si>
  <si>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</si>
  <si>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</si>
  <si>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</si>
  <si>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</si>
  <si>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</si>
  <si>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</si>
  <si>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</si>
  <si>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LA Name</t>
  </si>
  <si>
    <t>Academy Territory (Region) - 
[pre Sept '14]</t>
  </si>
  <si>
    <t>RSC Area (Sept '14 onwards)</t>
  </si>
  <si>
    <t>North West London &amp; South Central</t>
  </si>
  <si>
    <t>South London &amp; South East</t>
  </si>
  <si>
    <t>North East London &amp; East of England</t>
  </si>
  <si>
    <t>Central</t>
  </si>
  <si>
    <t>Lancashire &amp; West Yorkshire</t>
  </si>
  <si>
    <t>East Midlands &amp; Humber</t>
  </si>
  <si>
    <t>Basic Entitlement Primary Amount Per Pupil</t>
  </si>
  <si>
    <t>Basic Entitlement KS3 Amount Per Pupil</t>
  </si>
  <si>
    <t>Basic Entitlement KS4 Amount Per Pupil</t>
  </si>
  <si>
    <t>FSM Primary Amount Per Pupil</t>
  </si>
  <si>
    <t>FSM Secondary Amount Per Pupil</t>
  </si>
  <si>
    <t>IDACI Primary F Amount Per Pupil</t>
  </si>
  <si>
    <t>IDACI Secondary F Amount Per Pupil</t>
  </si>
  <si>
    <t>IDACI Primary E Amount Per Pupil</t>
  </si>
  <si>
    <t>IDACI Secondary E Amount Per Pupil</t>
  </si>
  <si>
    <t>IDACI Primary D Amount Per Pupil</t>
  </si>
  <si>
    <t>IDACI Secondary D Amount Per Pupil</t>
  </si>
  <si>
    <t>IDACI Primary C Amount Per Pupil</t>
  </si>
  <si>
    <t>IDACI Secondary C Amount Per Pupil</t>
  </si>
  <si>
    <t>IDACI Primary B Amount Per Pupil</t>
  </si>
  <si>
    <t>IDACI Secondary B Amount Per Pupil</t>
  </si>
  <si>
    <t>IDACI Primary A Amount Per Pupil</t>
  </si>
  <si>
    <t>IDACI Secondary A Amount Per Pupil</t>
  </si>
  <si>
    <t>Looked After Children Amount Per Pupil</t>
  </si>
  <si>
    <t>EAL Primary Amount Per Pupil</t>
  </si>
  <si>
    <t>EAL Secondary Amount Per Pupil</t>
  </si>
  <si>
    <t>Mobility Primary Amount Per Pupil</t>
  </si>
  <si>
    <t>Mobility Secondary Amount Per Pupil</t>
  </si>
  <si>
    <t>Primary Lump Sum</t>
  </si>
  <si>
    <t>Secondary Lump Sum</t>
  </si>
  <si>
    <t>Sparsity Primary Lump Sum</t>
  </si>
  <si>
    <t>Sparsity Secondary Lump Sum</t>
  </si>
  <si>
    <t>Bournemouth, Christchurch &amp; Poole</t>
  </si>
  <si>
    <t>Bournemouth, ChristChurch &amp; Poole</t>
  </si>
  <si>
    <t>North Northamptonshire</t>
  </si>
  <si>
    <t>West Northamptonshire</t>
  </si>
  <si>
    <t>Prior Attainment Primary Amount Per Pupil</t>
  </si>
  <si>
    <t>Prior Attainment Secondary Amount Per Pupil</t>
  </si>
  <si>
    <t>FSM Ever 6  Primary Amount Per Pupil</t>
  </si>
  <si>
    <t>FSM Ever 6 Secondary Amount Per Pupil</t>
  </si>
  <si>
    <t/>
  </si>
  <si>
    <t>Basic Entitlement</t>
  </si>
  <si>
    <t>FSM6</t>
  </si>
  <si>
    <t>FSM</t>
  </si>
  <si>
    <t>IDACI A</t>
  </si>
  <si>
    <t>IDACI B</t>
  </si>
  <si>
    <t>IDACI D</t>
  </si>
  <si>
    <t>IDACI C</t>
  </si>
  <si>
    <t>IDACI F</t>
  </si>
  <si>
    <t>IDACI E</t>
  </si>
  <si>
    <t>Low Prior Attainment</t>
  </si>
  <si>
    <t>EAL</t>
  </si>
  <si>
    <t>Lump Sum</t>
  </si>
  <si>
    <t>Sparsity</t>
  </si>
  <si>
    <t>Primary AWPU</t>
  </si>
  <si>
    <t>KS3 AWPU</t>
  </si>
  <si>
    <t>KS4 AWPU</t>
  </si>
  <si>
    <t>Pri</t>
  </si>
  <si>
    <t>Sec</t>
  </si>
  <si>
    <t xml:space="preserve">Looked After Children! </t>
  </si>
  <si>
    <t>Mobility</t>
  </si>
  <si>
    <t>2021-22 NFF Factor Value</t>
  </si>
  <si>
    <t>Factor Desctiption</t>
  </si>
  <si>
    <t>Factor Type</t>
  </si>
  <si>
    <t>Actual 2021-22 Local Factor Value</t>
  </si>
  <si>
    <t>Factor Values under "tightening" local formulae</t>
  </si>
  <si>
    <t>Select Local Authority</t>
  </si>
  <si>
    <t>Column1</t>
  </si>
  <si>
    <t>Bedford</t>
  </si>
  <si>
    <t>825b</t>
  </si>
  <si>
    <t>881a</t>
  </si>
  <si>
    <t>938b</t>
  </si>
  <si>
    <t>938a</t>
  </si>
  <si>
    <t>825a</t>
  </si>
  <si>
    <t>Essex, non-fringe</t>
  </si>
  <si>
    <t>Buckinghamshire, non-fringe</t>
  </si>
  <si>
    <t>Essex, fringe</t>
  </si>
  <si>
    <t>West Sussex, fringe</t>
  </si>
  <si>
    <t>West Sussex, non-fringe</t>
  </si>
  <si>
    <t>881b</t>
  </si>
  <si>
    <t>Column2</t>
  </si>
  <si>
    <t>Factor Value Ref</t>
  </si>
  <si>
    <t>Factor Value in 2021/22</t>
  </si>
  <si>
    <t>Type</t>
  </si>
  <si>
    <t>Age</t>
  </si>
  <si>
    <t>Looked After Children</t>
  </si>
  <si>
    <t>Local Authority</t>
  </si>
  <si>
    <t>Factor Values Code</t>
  </si>
  <si>
    <t>ACA Code</t>
  </si>
  <si>
    <t>Factor Value Code</t>
  </si>
  <si>
    <t>Factor Description</t>
  </si>
  <si>
    <t xml:space="preserve">Select percentage movement towards the NFF </t>
  </si>
  <si>
    <t>* Not all local authorities have schools eligible for sparsity funding.</t>
  </si>
  <si>
    <t>Kent, fringe</t>
  </si>
  <si>
    <t>Kent, non-fringe</t>
  </si>
  <si>
    <t>886a</t>
  </si>
  <si>
    <t>886b</t>
  </si>
  <si>
    <t>Herefordshire, non-fringe</t>
  </si>
  <si>
    <t>Herefordshire, fringe</t>
  </si>
  <si>
    <t>884b</t>
  </si>
  <si>
    <t>884a</t>
  </si>
  <si>
    <t xml:space="preserve"> Buckinghamshire</t>
  </si>
  <si>
    <t xml:space="preserve"> Essex</t>
  </si>
  <si>
    <t xml:space="preserve"> Hertfordshire</t>
  </si>
  <si>
    <t xml:space="preserve"> Kent</t>
  </si>
  <si>
    <t xml:space="preserve"> West Sussex</t>
  </si>
  <si>
    <t xml:space="preserve">Differential </t>
  </si>
  <si>
    <t xml:space="preserve">DIFFERENTIAL </t>
  </si>
  <si>
    <t>These values account for the local authority ACA</t>
  </si>
  <si>
    <t>Maximum NFF Factor Value</t>
  </si>
  <si>
    <t>Minimum NFF factor value</t>
  </si>
  <si>
    <t>Local Factor Value given movement towards the NFF</t>
  </si>
  <si>
    <t>Buckinghamshire, fringe</t>
  </si>
  <si>
    <r>
      <t xml:space="preserve">Hardening Local Formulae Tool: 
</t>
    </r>
    <r>
      <rPr>
        <sz val="11"/>
        <rFont val="Arial"/>
        <family val="2"/>
      </rPr>
      <t xml:space="preserve">
This tool is designed to sit alongside the Fair Funding for All Schools consultation document which outlines the plans to complete our reforms of the national funding formula. It exemplifies the impact of the proposed requirements on local formulae, that each LA would be required to move each local factor value at least 10% closer to the NFF value in 2023-24, as per section 3.4 of the consultation document. The tool provides an illustration of the impact that a percentage movement would have had on local factor values in 2021-22 for each local authority. We are using data from 2021-22 for purely illustrative purposes, as it is the most recent data available. Our proposals in the consultation will, however, apply to later years: from 2023-24 LAs would be required to move their local factors 10% closer to the NFF, compared to how far they were from the NFF in 2022-23.
To use the tool first select the relevant local authority through using the drop down menu in cell C3. Please note that these account for the Area Cost Adjustment (ACA), and therefore include both fringe and non-fringe values for Kent, Herefordshire, Essex, West Sussex and Buckinghamshire. Second, select the percentage movement towards the NFF in cell F3. This is currently set at 10% movement which is the lead option in the consultation (with 25% given as an alternative option). 
The tool shows three outputs for each local factor value: 
- in</t>
    </r>
    <r>
      <rPr>
        <b/>
        <sz val="11"/>
        <rFont val="Arial"/>
        <family val="2"/>
      </rPr>
      <t xml:space="preserve"> row E</t>
    </r>
    <r>
      <rPr>
        <sz val="11"/>
        <rFont val="Arial"/>
        <family val="2"/>
      </rPr>
      <t xml:space="preserve">, the 2021-22 NFF Factor Value, with the NFF's ACA uplift for the LA applied (if applicable); 
- in </t>
    </r>
    <r>
      <rPr>
        <b/>
        <sz val="11"/>
        <rFont val="Arial"/>
        <family val="2"/>
      </rPr>
      <t>row F</t>
    </r>
    <r>
      <rPr>
        <sz val="11"/>
        <rFont val="Arial"/>
        <family val="2"/>
      </rPr>
      <t xml:space="preserve">, the 2021-22 local factor value, i.e. the value set in local authority formulae (which implicitly includes the ACA); and 
- in </t>
    </r>
    <r>
      <rPr>
        <b/>
        <sz val="11"/>
        <rFont val="Arial"/>
        <family val="2"/>
      </rPr>
      <t>row G</t>
    </r>
    <r>
      <rPr>
        <sz val="11"/>
        <rFont val="Arial"/>
        <family val="2"/>
      </rPr>
      <t xml:space="preserve">, the 2021-22 local factor value given the requirement that the local factor values has moved a certain percentage closer to the NFF value with the ACA applied.
- in </t>
    </r>
    <r>
      <rPr>
        <b/>
        <sz val="11"/>
        <rFont val="Arial"/>
        <family val="2"/>
      </rPr>
      <t>row H,</t>
    </r>
    <r>
      <rPr>
        <sz val="11"/>
        <rFont val="Arial"/>
        <family val="2"/>
      </rPr>
      <t xml:space="preserve"> the minimum possible 2021-22 local factor value that LAs can set, with the NFF's ACA uplift applied (if applicable). 
- in </t>
    </r>
    <r>
      <rPr>
        <b/>
        <sz val="11"/>
        <rFont val="Arial"/>
        <family val="2"/>
      </rPr>
      <t>row I</t>
    </r>
    <r>
      <rPr>
        <sz val="11"/>
        <rFont val="Arial"/>
        <family val="2"/>
      </rPr>
      <t>, the maximum possible 2021-22 local factor value that LAs can set, with the NFF's ACA uplift applied (if applicable). 
Row H and I represent the range between which LAs can set their values. This is because of the requirement that LAs cannot "overshoot" the NFF factor value. Where a local authority is already mirroring the NFF the minimum and maximum values will match their current local factor value. In practice, we would not require LAs to move factor values nearer to the NFF if they were already very close to the NFF. We propose to set a threshold whereby LAs are sufficiently close to the NFF, they should be classed as ‘mirroring’ the NFF and no further movement towards the NFF would be required. The consultation document asks for views about the appropriate threshold to set. Also, in our proposals for the hard NFF, any premises factors which are allocated according to a newly formulaic basis, as opposed to historic spending, in 2023-24 would be exempt from these requirements.
For some local authorities the affect of hardening local formulae will be for most of their local factor values to reduce. These are local authorities who have a high proportion of schools on the funding floor, and choose to set a local formula with higher values than the NFF rather than to mirror the floor funding in their local Minimum Funding Guarantees (MFGs). The effect of moving formula closer to NFF values will be to increase the funding allocated through MFGs.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</si>
</sst>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0_ ;[Red]\-0\ "/>
    <numFmt numFmtId="167" formatCode="0.00000"/>
  </numFmts>
  <fonts count="19" x14ac:knownFonts="1">
    <font>
      <sz val="10"/>
      <name val="Arial"/>
    </font>
    <font>
      <sz val="11"/>
      <color theme="1"/>
      <name val="Calibri"/>
      <family val="2"/>
      <scheme val="minor"/>
    </font>
    <font>
      <sz val="10"/>
      <name val="Arial"/>
      <family val="2"/>
    </font>
    <font>
      <sz val="10"/>
      <name val="Arial"/>
      <family val="2"/>
    </font>
    <font>
      <b/>
      <sz val="9"/>
      <color indexed="81"/>
      <name val="Tahoma"/>
      <family val="2"/>
    </font>
    <font>
      <sz val="9"/>
      <color indexed="81"/>
      <name val="Tahoma"/>
      <family val="2"/>
    </font>
    <font>
      <b/>
      <sz val="9"/>
      <name val="Arial"/>
      <family val="2"/>
    </font>
    <font>
      <sz val="9"/>
      <name val="Arial"/>
      <family val="2"/>
    </font>
    <font>
      <sz val="12"/>
      <color theme="1"/>
      <name val="Arial"/>
      <family val="2"/>
    </font>
    <font>
      <sz val="10"/>
      <color theme="0" tint="-0.499984740745262"/>
      <name val="Arial"/>
      <family val="2"/>
    </font>
    <font>
      <b/>
      <sz val="9"/>
      <color theme="4" tint="0.79998168889431442"/>
      <name val="Arial"/>
      <family val="2"/>
    </font>
    <font>
      <b/>
      <sz val="9"/>
      <color theme="1"/>
      <name val="Arial"/>
      <family val="2"/>
    </font>
    <font>
      <sz val="9"/>
      <name val="Calibri"/>
      <family val="2"/>
      <scheme val="minor"/>
    </font>
    <font>
      <sz val="10"/>
      <color theme="0"/>
      <name val="Arial"/>
      <family val="2"/>
    </font>
    <font>
      <b/>
      <sz val="10"/>
      <name val="Arial"/>
      <family val="2"/>
    </font>
    <font>
      <sz val="11"/>
      <name val="Arial"/>
      <family val="2"/>
    </font>
    <font>
      <b/>
      <sz val="11"/>
      <name val="Arial"/>
      <family val="2"/>
    </font>
    <font>
      <b/>
      <sz val="10"/>
      <color theme="0"/>
      <name val="Arial"/>
      <family val="2"/>
    </font>
    <font>
      <sz val="9"/>
      <color theme="1"/>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8" fillId="0" borderId="0"/>
    <xf numFmtId="0" fontId="8" fillId="0" borderId="0"/>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cellStyleXfs>
  <cellXfs count="115">
    <xf numFmtId="0" fontId="0" fillId="0" borderId="0" xfId="0"/>
    <xf numFmtId="0" fontId="9" fillId="2" borderId="0" xfId="0" applyFont="1" applyFill="1"/>
    <xf numFmtId="0" fontId="9" fillId="2" borderId="0" xfId="0" applyFont="1" applyFill="1" applyAlignment="1">
      <alignment horizontal="left"/>
    </xf>
    <xf numFmtId="3" fontId="10" fillId="4" borderId="0" xfId="0" applyNumberFormat="1" applyFont="1" applyFill="1" applyAlignment="1">
      <alignment horizontal="left" vertical="center" wrapText="1"/>
    </xf>
    <xf numFmtId="3" fontId="10" fillId="4" borderId="0" xfId="7" applyNumberFormat="1" applyFont="1" applyFill="1" applyAlignment="1">
      <alignment horizontal="left" vertical="center" wrapText="1"/>
    </xf>
    <xf numFmtId="1" fontId="6" fillId="0" borderId="0" xfId="0" applyNumberFormat="1" applyFont="1" applyAlignment="1">
      <alignment horizontal="center"/>
    </xf>
    <xf numFmtId="3" fontId="7" fillId="0" borderId="0" xfId="7" applyNumberFormat="1" applyFont="1" applyAlignment="1">
      <alignment horizontal="left"/>
    </xf>
    <xf numFmtId="3" fontId="7" fillId="0" borderId="0" xfId="7" applyNumberFormat="1" applyFont="1"/>
    <xf numFmtId="1" fontId="11" fillId="0" borderId="0" xfId="0" applyNumberFormat="1" applyFont="1" applyAlignment="1">
      <alignment horizontal="center"/>
    </xf>
    <xf numFmtId="3" fontId="7" fillId="0" borderId="0" xfId="0" applyNumberFormat="1" applyFont="1" applyAlignment="1">
      <alignment horizontal="left"/>
    </xf>
    <xf numFmtId="0" fontId="7" fillId="0" borderId="0" xfId="11" applyFont="1"/>
    <xf numFmtId="0" fontId="7" fillId="0" borderId="1" xfId="11" applyFont="1" applyBorder="1" applyAlignment="1">
      <alignment horizontal="center"/>
    </xf>
    <xf numFmtId="166" fontId="7" fillId="3" borderId="1" xfId="11" applyNumberFormat="1" applyFont="1" applyFill="1" applyBorder="1" applyAlignment="1">
      <alignment horizontal="center" wrapText="1"/>
    </xf>
    <xf numFmtId="0" fontId="7" fillId="2" borderId="3" xfId="11" applyFont="1" applyFill="1" applyBorder="1" applyAlignment="1">
      <alignment horizontal="center" wrapText="1"/>
    </xf>
    <xf numFmtId="49" fontId="7" fillId="5" borderId="1" xfId="11" applyNumberFormat="1" applyFont="1" applyFill="1" applyBorder="1" applyAlignment="1">
      <alignment horizontal="center" vertical="center" wrapText="1"/>
    </xf>
    <xf numFmtId="0" fontId="7" fillId="0" borderId="5" xfId="11" applyFont="1" applyBorder="1" applyAlignment="1">
      <alignment horizontal="center"/>
    </xf>
    <xf numFmtId="49" fontId="7" fillId="5" borderId="2" xfId="11" applyNumberFormat="1" applyFont="1" applyFill="1" applyBorder="1" applyAlignment="1">
      <alignment horizontal="center" vertical="center" wrapText="1"/>
    </xf>
    <xf numFmtId="49" fontId="12" fillId="6" borderId="4" xfId="11" applyNumberFormat="1" applyFont="1" applyFill="1" applyBorder="1" applyAlignment="1">
      <alignment horizontal="center" vertical="center" wrapText="1"/>
    </xf>
    <xf numFmtId="0" fontId="7" fillId="0" borderId="1" xfId="11" applyFont="1" applyBorder="1"/>
    <xf numFmtId="0" fontId="7" fillId="0" borderId="1" xfId="11" applyFont="1" applyBorder="1" applyAlignment="1"/>
    <xf numFmtId="0" fontId="7" fillId="0" borderId="1" xfId="11" applyFont="1" applyBorder="1" applyAlignment="1">
      <alignment wrapText="1"/>
    </xf>
    <xf numFmtId="0" fontId="7" fillId="0" borderId="1" xfId="0" applyFont="1" applyBorder="1"/>
    <xf numFmtId="0" fontId="0" fillId="0" borderId="0" xfId="0" applyAlignment="1">
      <alignment wrapText="1"/>
    </xf>
    <xf numFmtId="0" fontId="2" fillId="3" borderId="1" xfId="0" applyFont="1" applyFill="1" applyBorder="1" applyAlignment="1">
      <alignment horizontal="left" vertical="center" indent="1"/>
    </xf>
    <xf numFmtId="0" fontId="2" fillId="8" borderId="1" xfId="0" applyFont="1" applyFill="1" applyBorder="1" applyAlignment="1">
      <alignment horizontal="left" vertical="center" indent="1"/>
    </xf>
    <xf numFmtId="0" fontId="2" fillId="0" borderId="0" xfId="0" applyFont="1"/>
    <xf numFmtId="0" fontId="7" fillId="0" borderId="5" xfId="11" applyFont="1" applyBorder="1"/>
    <xf numFmtId="1" fontId="0" fillId="0" borderId="1" xfId="0" applyNumberFormat="1" applyBorder="1" applyAlignment="1">
      <alignment wrapText="1"/>
    </xf>
    <xf numFmtId="0" fontId="14" fillId="7" borderId="1" xfId="0" applyFont="1" applyFill="1" applyBorder="1" applyAlignment="1">
      <alignment horizontal="center" wrapText="1"/>
    </xf>
    <xf numFmtId="1" fontId="2" fillId="10" borderId="1" xfId="0" applyNumberFormat="1" applyFont="1" applyFill="1" applyBorder="1" applyAlignment="1">
      <alignment horizontal="right" vertical="center" indent="1"/>
    </xf>
    <xf numFmtId="1" fontId="0" fillId="10" borderId="1" xfId="0" applyNumberFormat="1" applyFill="1" applyBorder="1" applyAlignment="1">
      <alignment horizontal="right"/>
    </xf>
    <xf numFmtId="0" fontId="0" fillId="11" borderId="0" xfId="0" applyFill="1"/>
    <xf numFmtId="0" fontId="13" fillId="11" borderId="0" xfId="0" applyFont="1" applyFill="1"/>
    <xf numFmtId="0" fontId="0" fillId="11" borderId="0" xfId="0" applyFill="1" applyBorder="1"/>
    <xf numFmtId="0" fontId="0" fillId="11" borderId="0" xfId="0" applyFill="1" applyAlignment="1">
      <alignment horizontal="center" wrapText="1"/>
    </xf>
    <xf numFmtId="0" fontId="14" fillId="9" borderId="1" xfId="0" applyFont="1" applyFill="1" applyBorder="1" applyAlignment="1">
      <alignment horizontal="center" wrapText="1"/>
    </xf>
    <xf numFmtId="9" fontId="0" fillId="11" borderId="0" xfId="0" applyNumberFormat="1" applyFill="1"/>
    <xf numFmtId="0" fontId="2" fillId="7" borderId="1" xfId="0" applyFont="1" applyFill="1" applyBorder="1" applyAlignment="1">
      <alignment horizontal="center" vertical="center"/>
    </xf>
    <xf numFmtId="3" fontId="2" fillId="8" borderId="1" xfId="0" applyNumberFormat="1" applyFont="1" applyFill="1" applyBorder="1" applyAlignment="1">
      <alignment horizontal="left" vertical="center" indent="1"/>
    </xf>
    <xf numFmtId="49" fontId="7" fillId="5" borderId="3" xfId="11" applyNumberFormat="1" applyFont="1" applyFill="1" applyBorder="1" applyAlignment="1">
      <alignment horizontal="center" vertical="center" wrapText="1"/>
    </xf>
    <xf numFmtId="0" fontId="7" fillId="0" borderId="3" xfId="11" applyFont="1" applyBorder="1" applyAlignment="1">
      <alignment horizontal="center"/>
    </xf>
    <xf numFmtId="0" fontId="7" fillId="0" borderId="3" xfId="11" applyFont="1" applyFill="1" applyBorder="1" applyAlignment="1">
      <alignment horizontal="center"/>
    </xf>
    <xf numFmtId="0" fontId="0" fillId="0" borderId="0" xfId="0" applyBorder="1"/>
    <xf numFmtId="0" fontId="7" fillId="0" borderId="4" xfId="11" applyFont="1" applyBorder="1" applyAlignment="1">
      <alignment horizontal="center"/>
    </xf>
    <xf numFmtId="49" fontId="7" fillId="5" borderId="0" xfId="11" applyNumberFormat="1" applyFont="1" applyFill="1" applyBorder="1" applyAlignment="1">
      <alignment horizontal="center" vertical="center" wrapText="1"/>
    </xf>
    <xf numFmtId="167" fontId="0" fillId="0" borderId="0" xfId="0" applyNumberFormat="1"/>
    <xf numFmtId="167" fontId="0" fillId="0" borderId="0" xfId="0" applyNumberFormat="1" applyBorder="1"/>
    <xf numFmtId="0" fontId="2" fillId="3" borderId="3" xfId="0" applyFont="1" applyFill="1" applyBorder="1" applyAlignment="1">
      <alignment horizontal="left" vertical="center" indent="1"/>
    </xf>
    <xf numFmtId="0" fontId="14" fillId="7" borderId="2" xfId="0" applyFont="1" applyFill="1" applyBorder="1" applyAlignment="1">
      <alignment horizont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2" fillId="3" borderId="5" xfId="0" applyFont="1" applyFill="1" applyBorder="1" applyAlignment="1">
      <alignment horizontal="left" vertical="center" indent="1"/>
    </xf>
    <xf numFmtId="0" fontId="2" fillId="7" borderId="8" xfId="0" applyFont="1" applyFill="1" applyBorder="1" applyAlignment="1">
      <alignment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Alignment="1">
      <alignment horizontal="center"/>
    </xf>
    <xf numFmtId="0" fontId="2" fillId="7" borderId="8" xfId="0" applyFont="1" applyFill="1" applyBorder="1" applyAlignment="1">
      <alignment horizontal="center"/>
    </xf>
    <xf numFmtId="0" fontId="2" fillId="7" borderId="3" xfId="0" applyFont="1" applyFill="1" applyBorder="1" applyAlignment="1">
      <alignment horizontal="center"/>
    </xf>
    <xf numFmtId="0" fontId="2" fillId="8" borderId="5" xfId="0" applyFont="1" applyFill="1" applyBorder="1" applyAlignment="1">
      <alignment horizontal="left" vertical="center" indent="1"/>
    </xf>
    <xf numFmtId="0" fontId="2" fillId="5" borderId="1" xfId="0" applyFont="1" applyFill="1" applyBorder="1"/>
    <xf numFmtId="0" fontId="7" fillId="5" borderId="0" xfId="11" applyFont="1" applyFill="1" applyAlignment="1">
      <alignment wrapText="1"/>
    </xf>
    <xf numFmtId="9" fontId="0" fillId="5" borderId="0" xfId="0" applyNumberFormat="1" applyFill="1"/>
    <xf numFmtId="0" fontId="0" fillId="3" borderId="7" xfId="0" applyFill="1" applyBorder="1" applyAlignment="1">
      <alignment horizontal="center" vertical="center"/>
    </xf>
    <xf numFmtId="0" fontId="0" fillId="0" borderId="0" xfId="0" applyFill="1"/>
    <xf numFmtId="0" fontId="2" fillId="0" borderId="1" xfId="0" applyFont="1" applyFill="1" applyBorder="1"/>
    <xf numFmtId="0" fontId="2" fillId="0" borderId="0" xfId="0" applyFont="1" applyFill="1" applyBorder="1"/>
    <xf numFmtId="0" fontId="0" fillId="0" borderId="0" xfId="0" applyFill="1" applyAlignment="1">
      <alignment wrapText="1"/>
    </xf>
    <xf numFmtId="0" fontId="2" fillId="0" borderId="1" xfId="0" applyFont="1" applyFill="1" applyBorder="1" applyAlignment="1">
      <alignment horizontal="center" vertical="center" wrapText="1"/>
    </xf>
    <xf numFmtId="9" fontId="0" fillId="0" borderId="0" xfId="0" applyNumberFormat="1" applyFill="1" applyBorder="1"/>
    <xf numFmtId="0" fontId="0" fillId="0" borderId="0" xfId="0" applyFill="1" applyBorder="1"/>
    <xf numFmtId="0" fontId="13" fillId="0" borderId="0" xfId="0" applyFont="1" applyFill="1"/>
    <xf numFmtId="9" fontId="0" fillId="0" borderId="0" xfId="0" applyNumberFormat="1" applyFill="1"/>
    <xf numFmtId="0" fontId="0" fillId="0" borderId="0" xfId="0" applyFill="1" applyAlignment="1">
      <alignment horizontal="center" wrapTex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indent="1"/>
    </xf>
    <xf numFmtId="0" fontId="2" fillId="0" borderId="1" xfId="0" applyFont="1" applyFill="1" applyBorder="1" applyAlignment="1">
      <alignment horizontal="left" vertical="center" indent="1"/>
    </xf>
    <xf numFmtId="1" fontId="2" fillId="0" borderId="1" xfId="0" applyNumberFormat="1" applyFont="1" applyFill="1" applyBorder="1" applyAlignment="1">
      <alignment horizontal="right" vertical="center" indent="1"/>
    </xf>
    <xf numFmtId="1" fontId="0" fillId="0" borderId="1" xfId="0" applyNumberFormat="1" applyFill="1" applyBorder="1" applyAlignment="1">
      <alignment horizontal="right"/>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14" fillId="12" borderId="2" xfId="0" applyFont="1" applyFill="1" applyBorder="1" applyAlignment="1">
      <alignment horizontal="center" wrapText="1"/>
    </xf>
    <xf numFmtId="0" fontId="14" fillId="12" borderId="1" xfId="0" applyFont="1" applyFill="1" applyBorder="1" applyAlignment="1">
      <alignment horizontal="center" wrapText="1"/>
    </xf>
    <xf numFmtId="0" fontId="14" fillId="8" borderId="1" xfId="0" applyFont="1" applyFill="1" applyBorder="1" applyAlignment="1">
      <alignment horizontal="center" wrapText="1"/>
    </xf>
    <xf numFmtId="0" fontId="2" fillId="6" borderId="6" xfId="0" applyFont="1" applyFill="1" applyBorder="1" applyAlignment="1">
      <alignment horizontal="center" vertical="center" wrapText="1"/>
    </xf>
    <xf numFmtId="9" fontId="0" fillId="6" borderId="6" xfId="0" applyNumberFormat="1" applyFill="1" applyBorder="1"/>
    <xf numFmtId="0" fontId="17" fillId="4" borderId="0" xfId="0" applyFont="1" applyFill="1" applyAlignment="1">
      <alignment wrapText="1"/>
    </xf>
    <xf numFmtId="0" fontId="0" fillId="5" borderId="1" xfId="0" applyFill="1" applyBorder="1" applyAlignment="1">
      <alignment horizontal="left"/>
    </xf>
    <xf numFmtId="0" fontId="2" fillId="7" borderId="10" xfId="0" applyFont="1" applyFill="1" applyBorder="1" applyAlignment="1">
      <alignment horizontal="left" vertical="center"/>
    </xf>
    <xf numFmtId="0" fontId="2" fillId="7" borderId="8" xfId="0" applyFont="1" applyFill="1" applyBorder="1" applyAlignment="1">
      <alignment horizontal="left" vertical="center"/>
    </xf>
    <xf numFmtId="0" fontId="2" fillId="7" borderId="3" xfId="0" applyFont="1" applyFill="1" applyBorder="1" applyAlignment="1">
      <alignment horizontal="left" vertical="center"/>
    </xf>
    <xf numFmtId="0" fontId="2" fillId="7" borderId="1" xfId="0" applyFont="1" applyFill="1" applyBorder="1" applyAlignment="1">
      <alignment horizontal="left" vertical="center"/>
    </xf>
    <xf numFmtId="0" fontId="2" fillId="7" borderId="9" xfId="0" applyFont="1" applyFill="1" applyBorder="1" applyAlignment="1">
      <alignment horizontal="left" vertical="center"/>
    </xf>
    <xf numFmtId="0" fontId="2" fillId="7" borderId="0" xfId="0" applyFont="1" applyFill="1" applyAlignment="1">
      <alignment horizontal="left"/>
    </xf>
    <xf numFmtId="0" fontId="2" fillId="7" borderId="8" xfId="0" applyFont="1" applyFill="1" applyBorder="1" applyAlignment="1">
      <alignment horizontal="left"/>
    </xf>
    <xf numFmtId="0" fontId="18" fillId="13" borderId="1" xfId="11" applyNumberFormat="1" applyFont="1" applyFill="1" applyBorder="1" applyAlignment="1">
      <alignment horizontal="center"/>
    </xf>
    <xf numFmtId="0" fontId="7" fillId="0" borderId="7" xfId="11" applyFont="1" applyFill="1" applyBorder="1"/>
    <xf numFmtId="0" fontId="7" fillId="0" borderId="7" xfId="11" applyFont="1" applyFill="1" applyBorder="1" applyAlignment="1">
      <alignment horizontal="center"/>
    </xf>
    <xf numFmtId="0" fontId="7" fillId="0" borderId="1" xfId="11" applyFont="1" applyFill="1" applyBorder="1"/>
    <xf numFmtId="0" fontId="18" fillId="0" borderId="1" xfId="11" applyNumberFormat="1" applyFont="1" applyBorder="1" applyAlignment="1">
      <alignment horizontal="center"/>
    </xf>
    <xf numFmtId="0" fontId="0" fillId="0" borderId="1" xfId="0" applyFill="1" applyBorder="1"/>
    <xf numFmtId="0" fontId="2" fillId="11" borderId="0" xfId="0" applyFont="1" applyFill="1"/>
    <xf numFmtId="0" fontId="16" fillId="11" borderId="0" xfId="0" applyFont="1" applyFill="1" applyAlignment="1">
      <alignment horizontal="left" vertical="top" wrapText="1"/>
    </xf>
    <xf numFmtId="1" fontId="0" fillId="11" borderId="0" xfId="0" applyNumberFormat="1" applyFill="1"/>
    <xf numFmtId="1" fontId="0" fillId="11" borderId="0" xfId="0" applyNumberFormat="1" applyFill="1" applyAlignment="1">
      <alignment horizontal="right"/>
    </xf>
    <xf numFmtId="0" fontId="14" fillId="14" borderId="1" xfId="0" applyFont="1" applyFill="1" applyBorder="1" applyAlignment="1">
      <alignment horizontal="center" wrapText="1"/>
    </xf>
    <xf numFmtId="1" fontId="0" fillId="15" borderId="1" xfId="0" applyNumberFormat="1" applyFill="1" applyBorder="1" applyAlignment="1">
      <alignment horizontal="right"/>
    </xf>
    <xf numFmtId="0" fontId="14" fillId="11" borderId="0" xfId="0" applyFont="1" applyFill="1" applyAlignment="1">
      <alignment horizontal="center" wrapText="1"/>
    </xf>
    <xf numFmtId="0" fontId="2" fillId="0" borderId="0" xfId="0" applyFont="1" applyBorder="1"/>
  </cellXfs>
  <cellStyles count="13">
    <cellStyle name="Comma 2" xfId="1" xr:uid="{00000000-0005-0000-0000-000000000000}"/>
    <cellStyle name="Currency 2" xfId="2" xr:uid="{00000000-0005-0000-0000-000001000000}"/>
    <cellStyle name="Currency 3" xfId="3" xr:uid="{00000000-0005-0000-0000-000002000000}"/>
    <cellStyle name="Normal" xfId="0" builtinId="0"/>
    <cellStyle name="Normal 2" xfId="4" xr:uid="{00000000-0005-0000-0000-000004000000}"/>
    <cellStyle name="Normal 2 2" xfId="11" xr:uid="{00000000-0005-0000-0000-000005000000}"/>
    <cellStyle name="Normal 3" xfId="5" xr:uid="{00000000-0005-0000-0000-000006000000}"/>
    <cellStyle name="Normal 4" xfId="10" xr:uid="{00000000-0005-0000-0000-000007000000}"/>
    <cellStyle name="Normal 5" xfId="12" xr:uid="{00000000-0005-0000-0000-000008000000}"/>
    <cellStyle name="Normal 8" xfId="6" xr:uid="{00000000-0005-0000-0000-000009000000}"/>
    <cellStyle name="Normal_LEA04_UPWARDS_EnglandAndWales" xfId="7" xr:uid="{00000000-0005-0000-0000-00000A000000}"/>
    <cellStyle name="Percent 2" xfId="8" xr:uid="{00000000-0005-0000-0000-00000B000000}"/>
    <cellStyle name="Percent 2 2" xfId="9" xr:uid="{00000000-0005-0000-0000-00000C000000}"/>
  </cellStyles>
  <dxfs count="4">
    <dxf>
      <numFmt numFmtId="167" formatCode="0.00000"/>
    </dxf>
    <dxf>
      <font>
        <b val="0"/>
        <i val="0"/>
        <strike val="0"/>
        <condense val="0"/>
        <extend val="0"/>
        <outline val="0"/>
        <shadow val="0"/>
        <u val="none"/>
        <vertAlign val="baseline"/>
        <sz val="9"/>
        <color auto="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F6CBA5"/>
      <rgbColor rgb="00336C41"/>
      <rgbColor rgb="00D0A8A9"/>
      <rgbColor rgb="00FF00FF"/>
      <rgbColor rgb="00E7DA87"/>
      <rgbColor rgb="00800000"/>
      <rgbColor rgb="00ED974B"/>
      <rgbColor rgb="00004712"/>
      <rgbColor rgb="00A15154"/>
      <rgbColor rgb="007D6B9B"/>
      <rgbColor rgb="00CEB536"/>
      <rgbColor rgb="00C0C0C0"/>
      <rgbColor rgb="005F5F5F"/>
      <rgbColor rgb="00104F75"/>
      <rgbColor rgb="008A2529"/>
      <rgbColor rgb="00E87D1E"/>
      <rgbColor rgb="00C2A204"/>
      <rgbColor rgb="00004712"/>
      <rgbColor rgb="00260859"/>
      <rgbColor rgb="00000000"/>
      <rgbColor rgb="00FFFFFF"/>
      <rgbColor rgb="00104F75"/>
      <rgbColor rgb="008A2529"/>
      <rgbColor rgb="00E87D1E"/>
      <rgbColor rgb="00C2A204"/>
      <rgbColor rgb="00004712"/>
      <rgbColor rgb="00260859"/>
      <rgbColor rgb="00000000"/>
      <rgbColor rgb="000000FF"/>
      <rgbColor rgb="0099B5A0"/>
      <rgbColor rgb="00F3ECCD"/>
      <rgbColor rgb="00FAE5D2"/>
      <rgbColor rgb="00E8D3D4"/>
      <rgbColor rgb="00CCDAD0"/>
      <rgbColor rgb="00FF99CC"/>
      <rgbColor rgb="00D4CEDE"/>
      <rgbColor rgb="00CFDCE3"/>
      <rgbColor rgb="00669171"/>
      <rgbColor rgb="00DAC768"/>
      <rgbColor rgb="00B97C7F"/>
      <rgbColor rgb="009FB9C8"/>
      <rgbColor rgb="007095AC"/>
      <rgbColor rgb="00407291"/>
      <rgbColor rgb="0051397A"/>
      <rgbColor rgb="00969696"/>
      <rgbColor rgb="00C2A204"/>
      <rgbColor rgb="00F1B178"/>
      <rgbColor rgb="00E87D1E"/>
      <rgbColor rgb="008A2529"/>
      <rgbColor rgb="00104F75"/>
      <rgbColor rgb="00A89CBD"/>
      <rgbColor rgb="002608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8B3996-FCA9-4F53-BDEF-817E05FAD424}" name="Table1" displayName="Table1" ref="B1:E156" totalsRowShown="0" tableBorderDxfId="3">
  <autoFilter ref="B1:E156" xr:uid="{1C8B3996-FCA9-4F53-BDEF-817E05FAD424}"/>
  <sortState xmlns:xlrd2="http://schemas.microsoft.com/office/spreadsheetml/2017/richdata2" ref="B2:E156">
    <sortCondition ref="D1:D156"/>
  </sortState>
  <tableColumns count="4">
    <tableColumn id="1" xr3:uid="{202FD08C-4511-4D4A-85FA-94D731B2D0A4}" name="LA Code" dataDxfId="2" dataCellStyle="Normal 2 2"/>
    <tableColumn id="4" xr3:uid="{A64DEC25-92B5-4E9D-9607-21788DFACE3C}" name="Column2" dataDxfId="1" dataCellStyle="Normal 2 2"/>
    <tableColumn id="2" xr3:uid="{613C61FC-BDF9-40D2-8750-03EA6FA56F26}" name="Local Authority Name"/>
    <tableColumn id="3" xr3:uid="{57AFB60E-379B-4A08-A1FF-8F2279E0742F}"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66927-2609-45B4-ABFA-307B858A205A}">
  <sheetPr>
    <tabColor theme="3"/>
  </sheetPr>
  <dimension ref="A1"/>
  <sheetViews>
    <sheetView workbookViewId="0"/>
  </sheetViews>
  <sheetFormatPr defaultColWidth="8.73046875" defaultRowHeight="12.75" x14ac:dyDescent="0.35"/>
  <cols>
    <col min="1" max="1" width="150.19921875" style="31" customWidth="1"/>
    <col min="2" max="16384" width="8.73046875" style="31"/>
  </cols>
  <sheetData>
    <row r="1" spans="1:1" ht="409.5" customHeight="1" x14ac:dyDescent="0.35">
      <c r="A1" s="108" t="s">
        <v>271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7BF04-2525-4F6F-98B5-FF70E6F04030}">
  <sheetPr>
    <tabColor theme="3"/>
  </sheetPr>
  <dimension ref="B1:K38"/>
  <sheetViews>
    <sheetView tabSelected="1" topLeftCell="C1" zoomScale="87" zoomScaleNormal="70" workbookViewId="0">
      <selection activeCell="C2" sqref="C2"/>
    </sheetView>
  </sheetViews>
  <sheetFormatPr defaultColWidth="8.73046875" defaultRowHeight="12.75" x14ac:dyDescent="0.35"/>
  <cols>
    <col min="1" max="1" width="2.796875" style="31" customWidth="1"/>
    <col min="2" max="2" width="12.06640625" style="31" customWidth="1"/>
    <col min="3" max="9" width="20" style="31" customWidth="1"/>
    <col min="10" max="16384" width="8.73046875" style="31"/>
  </cols>
  <sheetData>
    <row r="1" spans="2:11" ht="13.15" thickBot="1" x14ac:dyDescent="0.4"/>
    <row r="2" spans="2:11" ht="39.75" thickBot="1" x14ac:dyDescent="0.45">
      <c r="B2" s="92" t="s">
        <v>224</v>
      </c>
      <c r="C2" s="90" t="s">
        <v>17</v>
      </c>
      <c r="E2" s="92" t="s">
        <v>249</v>
      </c>
      <c r="F2" s="91">
        <v>0.1</v>
      </c>
    </row>
    <row r="3" spans="2:11" x14ac:dyDescent="0.35">
      <c r="C3" s="33"/>
      <c r="D3" s="32"/>
      <c r="F3" s="36"/>
    </row>
    <row r="4" spans="2:11" s="34" customFormat="1" ht="44.55" customHeight="1" x14ac:dyDescent="0.4">
      <c r="C4" s="48" t="s">
        <v>248</v>
      </c>
      <c r="D4" s="28" t="s">
        <v>221</v>
      </c>
      <c r="E4" s="35" t="s">
        <v>219</v>
      </c>
      <c r="F4" s="35" t="s">
        <v>222</v>
      </c>
      <c r="G4" s="35" t="s">
        <v>269</v>
      </c>
      <c r="H4" s="111" t="s">
        <v>268</v>
      </c>
      <c r="I4" s="111" t="s">
        <v>267</v>
      </c>
      <c r="K4" s="113"/>
    </row>
    <row r="5" spans="2:11" x14ac:dyDescent="0.35">
      <c r="C5" s="49" t="s">
        <v>199</v>
      </c>
      <c r="D5" s="47" t="s">
        <v>212</v>
      </c>
      <c r="E5" s="29">
        <f>'Calcs - Summary'!F6</f>
        <v>3528.5215499999999</v>
      </c>
      <c r="F5" s="30">
        <f>'Calcs - Summary'!G6</f>
        <v>3819.9964141589999</v>
      </c>
      <c r="G5" s="30">
        <f>'Calcs - Summary'!H6</f>
        <v>3790.8489277430999</v>
      </c>
      <c r="H5" s="112">
        <f>IF(E5&lt;G5,E5,G5)</f>
        <v>3528.5215499999999</v>
      </c>
      <c r="I5" s="112">
        <f>IF(E5&gt;G5,E5,G5)</f>
        <v>3790.8489277430999</v>
      </c>
      <c r="J5" s="109"/>
    </row>
    <row r="6" spans="2:11" x14ac:dyDescent="0.35">
      <c r="C6" s="50"/>
      <c r="D6" s="47" t="s">
        <v>213</v>
      </c>
      <c r="E6" s="29">
        <f>'Calcs - Summary'!F7</f>
        <v>4975.8594000000003</v>
      </c>
      <c r="F6" s="30">
        <f>'Calcs - Summary'!G7</f>
        <v>5025.00089785</v>
      </c>
      <c r="G6" s="30">
        <f>'Calcs - Summary'!H7</f>
        <v>5020.0867480650004</v>
      </c>
      <c r="H6" s="112">
        <f t="shared" ref="H6:H33" si="0">IF(E6&lt;G6,E6,G6)</f>
        <v>4975.8594000000003</v>
      </c>
      <c r="I6" s="112">
        <f t="shared" ref="I6:I33" si="1">IF(E6&gt;G6,E6,G6)</f>
        <v>5020.0867480650004</v>
      </c>
      <c r="J6" s="109"/>
    </row>
    <row r="7" spans="2:11" x14ac:dyDescent="0.35">
      <c r="C7" s="51"/>
      <c r="D7" s="47" t="s">
        <v>214</v>
      </c>
      <c r="E7" s="29">
        <f>'Calcs - Summary'!F8</f>
        <v>5607.4455500000004</v>
      </c>
      <c r="F7" s="30">
        <f>'Calcs - Summary'!G8</f>
        <v>5653.9997541160001</v>
      </c>
      <c r="G7" s="30">
        <f>'Calcs - Summary'!H8</f>
        <v>5649.3443337044</v>
      </c>
      <c r="H7" s="112">
        <f t="shared" si="0"/>
        <v>5607.4455500000004</v>
      </c>
      <c r="I7" s="112">
        <f t="shared" si="1"/>
        <v>5649.3443337044</v>
      </c>
      <c r="J7" s="109"/>
    </row>
    <row r="8" spans="2:11" x14ac:dyDescent="0.35">
      <c r="C8" s="50" t="s">
        <v>200</v>
      </c>
      <c r="D8" s="23" t="s">
        <v>215</v>
      </c>
      <c r="E8" s="29">
        <f>'Calcs - Summary'!F9</f>
        <v>649.66375000000005</v>
      </c>
      <c r="F8" s="30">
        <f>'Calcs - Summary'!G9</f>
        <v>650</v>
      </c>
      <c r="G8" s="30">
        <f>'Calcs - Summary'!H9</f>
        <v>649.96637499999997</v>
      </c>
      <c r="H8" s="112">
        <f t="shared" si="0"/>
        <v>649.66375000000005</v>
      </c>
      <c r="I8" s="112">
        <f t="shared" si="1"/>
        <v>649.96637499999997</v>
      </c>
      <c r="J8" s="109"/>
    </row>
    <row r="9" spans="2:11" x14ac:dyDescent="0.35">
      <c r="C9" s="51"/>
      <c r="D9" s="23" t="s">
        <v>216</v>
      </c>
      <c r="E9" s="29">
        <f>'Calcs - Summary'!F10</f>
        <v>949.07400000000007</v>
      </c>
      <c r="F9" s="30">
        <f>'Calcs - Summary'!G10</f>
        <v>949</v>
      </c>
      <c r="G9" s="30">
        <f>'Calcs - Summary'!H10</f>
        <v>949.00739999999996</v>
      </c>
      <c r="H9" s="112">
        <f t="shared" si="0"/>
        <v>949.00739999999996</v>
      </c>
      <c r="I9" s="112">
        <f t="shared" si="1"/>
        <v>949.07400000000007</v>
      </c>
      <c r="J9" s="109"/>
    </row>
    <row r="10" spans="2:11" x14ac:dyDescent="0.35">
      <c r="C10" s="49" t="s">
        <v>201</v>
      </c>
      <c r="D10" s="23" t="s">
        <v>215</v>
      </c>
      <c r="E10" s="29">
        <f>'Calcs - Summary'!F11</f>
        <v>519.73099999999999</v>
      </c>
      <c r="F10" s="30">
        <f>'Calcs - Summary'!G11</f>
        <v>520</v>
      </c>
      <c r="G10" s="30">
        <f>'Calcs - Summary'!H11</f>
        <v>519.97310000000004</v>
      </c>
      <c r="H10" s="112">
        <f t="shared" si="0"/>
        <v>519.73099999999999</v>
      </c>
      <c r="I10" s="112">
        <f t="shared" si="1"/>
        <v>519.97310000000004</v>
      </c>
      <c r="J10" s="109"/>
    </row>
    <row r="11" spans="2:11" x14ac:dyDescent="0.35">
      <c r="C11" s="51"/>
      <c r="D11" s="23" t="s">
        <v>216</v>
      </c>
      <c r="E11" s="29">
        <f>'Calcs - Summary'!F12</f>
        <v>519.73099999999999</v>
      </c>
      <c r="F11" s="30">
        <f>'Calcs - Summary'!G12</f>
        <v>520</v>
      </c>
      <c r="G11" s="30">
        <f>'Calcs - Summary'!H12</f>
        <v>519.97310000000004</v>
      </c>
      <c r="H11" s="112">
        <f t="shared" si="0"/>
        <v>519.73099999999999</v>
      </c>
      <c r="I11" s="112">
        <f t="shared" si="1"/>
        <v>519.97310000000004</v>
      </c>
      <c r="J11" s="109"/>
    </row>
    <row r="12" spans="2:11" x14ac:dyDescent="0.35">
      <c r="C12" s="49" t="s">
        <v>202</v>
      </c>
      <c r="D12" s="23" t="s">
        <v>215</v>
      </c>
      <c r="E12" s="29">
        <f>'Calcs - Summary'!F13</f>
        <v>700.50700000000006</v>
      </c>
      <c r="F12" s="30">
        <f>'Calcs - Summary'!G13</f>
        <v>701</v>
      </c>
      <c r="G12" s="30">
        <f>'Calcs - Summary'!H13</f>
        <v>700.95069999999998</v>
      </c>
      <c r="H12" s="112">
        <f t="shared" si="0"/>
        <v>700.50700000000006</v>
      </c>
      <c r="I12" s="112">
        <f t="shared" si="1"/>
        <v>700.95069999999998</v>
      </c>
      <c r="J12" s="109"/>
    </row>
    <row r="13" spans="2:11" x14ac:dyDescent="0.35">
      <c r="C13" s="51"/>
      <c r="D13" s="23" t="s">
        <v>216</v>
      </c>
      <c r="E13" s="29">
        <f>'Calcs - Summary'!F14</f>
        <v>977.32024999999999</v>
      </c>
      <c r="F13" s="30">
        <f>'Calcs - Summary'!G14</f>
        <v>977</v>
      </c>
      <c r="G13" s="30">
        <f>'Calcs - Summary'!H14</f>
        <v>977.03202499999998</v>
      </c>
      <c r="H13" s="112">
        <f t="shared" si="0"/>
        <v>977.03202499999998</v>
      </c>
      <c r="I13" s="112">
        <f t="shared" si="1"/>
        <v>977.32024999999999</v>
      </c>
      <c r="J13" s="109"/>
    </row>
    <row r="14" spans="2:11" x14ac:dyDescent="0.35">
      <c r="C14" s="49" t="s">
        <v>203</v>
      </c>
      <c r="D14" s="23" t="s">
        <v>215</v>
      </c>
      <c r="E14" s="29">
        <f>'Calcs - Summary'!F15</f>
        <v>536.67875000000004</v>
      </c>
      <c r="F14" s="30">
        <f>'Calcs - Summary'!G15</f>
        <v>537</v>
      </c>
      <c r="G14" s="30">
        <f>'Calcs - Summary'!H15</f>
        <v>536.96787500000005</v>
      </c>
      <c r="H14" s="112">
        <f t="shared" si="0"/>
        <v>536.67875000000004</v>
      </c>
      <c r="I14" s="112">
        <f t="shared" si="1"/>
        <v>536.96787500000005</v>
      </c>
      <c r="J14" s="109"/>
    </row>
    <row r="15" spans="2:11" x14ac:dyDescent="0.35">
      <c r="C15" s="51"/>
      <c r="D15" s="23" t="s">
        <v>216</v>
      </c>
      <c r="E15" s="29">
        <f>'Calcs - Summary'!F16</f>
        <v>768.298</v>
      </c>
      <c r="F15" s="30">
        <f>'Calcs - Summary'!G16</f>
        <v>768</v>
      </c>
      <c r="G15" s="30">
        <f>'Calcs - Summary'!H16</f>
        <v>768.02980000000002</v>
      </c>
      <c r="H15" s="112">
        <f t="shared" si="0"/>
        <v>768.02980000000002</v>
      </c>
      <c r="I15" s="112">
        <f t="shared" si="1"/>
        <v>768.298</v>
      </c>
      <c r="J15" s="109"/>
    </row>
    <row r="16" spans="2:11" x14ac:dyDescent="0.35">
      <c r="C16" s="49" t="s">
        <v>205</v>
      </c>
      <c r="D16" s="23" t="s">
        <v>215</v>
      </c>
      <c r="E16" s="29">
        <f>'Calcs - Summary'!F17</f>
        <v>502.78325000000001</v>
      </c>
      <c r="F16" s="30">
        <f>'Calcs - Summary'!G17</f>
        <v>503</v>
      </c>
      <c r="G16" s="30">
        <f>'Calcs - Summary'!H17</f>
        <v>502.97832499999998</v>
      </c>
      <c r="H16" s="112">
        <f t="shared" si="0"/>
        <v>502.78325000000001</v>
      </c>
      <c r="I16" s="112">
        <f t="shared" si="1"/>
        <v>502.97832499999998</v>
      </c>
      <c r="J16" s="109"/>
    </row>
    <row r="17" spans="3:10" x14ac:dyDescent="0.35">
      <c r="C17" s="51"/>
      <c r="D17" s="23" t="s">
        <v>216</v>
      </c>
      <c r="E17" s="29">
        <f>'Calcs - Summary'!F18</f>
        <v>711.80550000000005</v>
      </c>
      <c r="F17" s="30">
        <f>'Calcs - Summary'!G18</f>
        <v>712</v>
      </c>
      <c r="G17" s="30">
        <f>'Calcs - Summary'!H18</f>
        <v>711.98054999999999</v>
      </c>
      <c r="H17" s="112">
        <f t="shared" si="0"/>
        <v>711.80550000000005</v>
      </c>
      <c r="I17" s="112">
        <f t="shared" si="1"/>
        <v>711.98054999999999</v>
      </c>
      <c r="J17" s="109"/>
    </row>
    <row r="18" spans="3:10" x14ac:dyDescent="0.35">
      <c r="C18" s="49" t="s">
        <v>204</v>
      </c>
      <c r="D18" s="23" t="s">
        <v>215</v>
      </c>
      <c r="E18" s="29">
        <f>'Calcs - Summary'!F19</f>
        <v>463.23849999999999</v>
      </c>
      <c r="F18" s="30">
        <f>'Calcs - Summary'!G19</f>
        <v>463</v>
      </c>
      <c r="G18" s="30">
        <f>'Calcs - Summary'!H19</f>
        <v>463.02384999999998</v>
      </c>
      <c r="H18" s="112">
        <f t="shared" si="0"/>
        <v>463.02384999999998</v>
      </c>
      <c r="I18" s="112">
        <f t="shared" si="1"/>
        <v>463.23849999999999</v>
      </c>
      <c r="J18" s="109"/>
    </row>
    <row r="19" spans="3:10" x14ac:dyDescent="0.35">
      <c r="C19" s="51"/>
      <c r="D19" s="23" t="s">
        <v>216</v>
      </c>
      <c r="E19" s="29">
        <f>'Calcs - Summary'!F20</f>
        <v>655.31299999999999</v>
      </c>
      <c r="F19" s="30">
        <f>'Calcs - Summary'!G20</f>
        <v>655</v>
      </c>
      <c r="G19" s="30">
        <f>'Calcs - Summary'!H20</f>
        <v>655.03129999999999</v>
      </c>
      <c r="H19" s="112">
        <f t="shared" si="0"/>
        <v>655.03129999999999</v>
      </c>
      <c r="I19" s="112">
        <f t="shared" si="1"/>
        <v>655.31299999999999</v>
      </c>
      <c r="J19" s="109"/>
    </row>
    <row r="20" spans="3:10" x14ac:dyDescent="0.35">
      <c r="C20" s="49" t="s">
        <v>207</v>
      </c>
      <c r="D20" s="23" t="s">
        <v>215</v>
      </c>
      <c r="E20" s="29">
        <f>'Calcs - Summary'!F21</f>
        <v>293.76100000000002</v>
      </c>
      <c r="F20" s="30">
        <f>'Calcs - Summary'!G21</f>
        <v>294</v>
      </c>
      <c r="G20" s="30">
        <f>'Calcs - Summary'!H21</f>
        <v>293.97609999999997</v>
      </c>
      <c r="H20" s="112">
        <f t="shared" si="0"/>
        <v>293.76100000000002</v>
      </c>
      <c r="I20" s="112">
        <f t="shared" si="1"/>
        <v>293.97609999999997</v>
      </c>
      <c r="J20" s="109"/>
    </row>
    <row r="21" spans="3:10" x14ac:dyDescent="0.35">
      <c r="C21" s="51"/>
      <c r="D21" s="23" t="s">
        <v>216</v>
      </c>
      <c r="E21" s="29">
        <f>'Calcs - Summary'!F22</f>
        <v>468.88774999999998</v>
      </c>
      <c r="F21" s="30">
        <f>'Calcs - Summary'!G22</f>
        <v>469</v>
      </c>
      <c r="G21" s="30">
        <f>'Calcs - Summary'!H22</f>
        <v>468.98877499999998</v>
      </c>
      <c r="H21" s="112">
        <f t="shared" si="0"/>
        <v>468.88774999999998</v>
      </c>
      <c r="I21" s="112">
        <f t="shared" si="1"/>
        <v>468.98877499999998</v>
      </c>
      <c r="J21" s="109"/>
    </row>
    <row r="22" spans="3:10" x14ac:dyDescent="0.35">
      <c r="C22" s="49" t="s">
        <v>206</v>
      </c>
      <c r="D22" s="23" t="s">
        <v>215</v>
      </c>
      <c r="E22" s="29">
        <f>'Calcs - Summary'!F23</f>
        <v>242.91775000000001</v>
      </c>
      <c r="F22" s="30">
        <f>'Calcs - Summary'!G23</f>
        <v>243</v>
      </c>
      <c r="G22" s="30">
        <f>'Calcs - Summary'!H23</f>
        <v>242.99177499999999</v>
      </c>
      <c r="H22" s="112">
        <f t="shared" si="0"/>
        <v>242.91775000000001</v>
      </c>
      <c r="I22" s="112">
        <f t="shared" si="1"/>
        <v>242.99177499999999</v>
      </c>
      <c r="J22" s="109"/>
    </row>
    <row r="23" spans="3:10" x14ac:dyDescent="0.35">
      <c r="C23" s="50"/>
      <c r="D23" s="23" t="s">
        <v>216</v>
      </c>
      <c r="E23" s="29">
        <f>'Calcs - Summary'!F24</f>
        <v>350.25350000000003</v>
      </c>
      <c r="F23" s="30">
        <f>'Calcs - Summary'!G24</f>
        <v>350</v>
      </c>
      <c r="G23" s="30">
        <f>'Calcs - Summary'!H24</f>
        <v>350.02535</v>
      </c>
      <c r="H23" s="112">
        <f t="shared" si="0"/>
        <v>350.02535</v>
      </c>
      <c r="I23" s="112">
        <f t="shared" si="1"/>
        <v>350.25350000000003</v>
      </c>
      <c r="J23" s="109"/>
    </row>
    <row r="24" spans="3:10" x14ac:dyDescent="0.35">
      <c r="C24" s="52" t="s">
        <v>208</v>
      </c>
      <c r="D24" s="47" t="s">
        <v>215</v>
      </c>
      <c r="E24" s="29">
        <f>'Calcs - Summary'!F25</f>
        <v>1237.1857500000001</v>
      </c>
      <c r="F24" s="30">
        <f>'Calcs - Summary'!G25</f>
        <v>1237</v>
      </c>
      <c r="G24" s="30">
        <f>'Calcs - Summary'!H25</f>
        <v>1237.0185750000001</v>
      </c>
      <c r="H24" s="112">
        <f t="shared" si="0"/>
        <v>1237.0185750000001</v>
      </c>
      <c r="I24" s="112">
        <f t="shared" si="1"/>
        <v>1237.1857500000001</v>
      </c>
      <c r="J24" s="109"/>
    </row>
    <row r="25" spans="3:10" x14ac:dyDescent="0.35">
      <c r="C25" s="51"/>
      <c r="D25" s="47" t="s">
        <v>216</v>
      </c>
      <c r="E25" s="29">
        <f>'Calcs - Summary'!F26</f>
        <v>1875.5509999999999</v>
      </c>
      <c r="F25" s="30">
        <f>'Calcs - Summary'!G26</f>
        <v>1876</v>
      </c>
      <c r="G25" s="30">
        <f>'Calcs - Summary'!H26</f>
        <v>1875.9550999999999</v>
      </c>
      <c r="H25" s="112">
        <f t="shared" si="0"/>
        <v>1875.5509999999999</v>
      </c>
      <c r="I25" s="112">
        <f t="shared" si="1"/>
        <v>1875.9550999999999</v>
      </c>
      <c r="J25" s="109"/>
    </row>
    <row r="26" spans="3:10" x14ac:dyDescent="0.35">
      <c r="C26" s="66" t="s">
        <v>209</v>
      </c>
      <c r="D26" s="23" t="s">
        <v>215</v>
      </c>
      <c r="E26" s="29">
        <f>'Calcs - Summary'!F27</f>
        <v>621.41750000000002</v>
      </c>
      <c r="F26" s="30">
        <f>'Calcs - Summary'!G27</f>
        <v>621</v>
      </c>
      <c r="G26" s="30">
        <f>'Calcs - Summary'!H27</f>
        <v>621.04174999999998</v>
      </c>
      <c r="H26" s="112">
        <f t="shared" si="0"/>
        <v>621.04174999999998</v>
      </c>
      <c r="I26" s="112">
        <f t="shared" si="1"/>
        <v>621.41750000000002</v>
      </c>
      <c r="J26" s="109"/>
    </row>
    <row r="27" spans="3:10" x14ac:dyDescent="0.35">
      <c r="C27" s="53"/>
      <c r="D27" s="23" t="s">
        <v>216</v>
      </c>
      <c r="E27" s="29">
        <f>'Calcs - Summary'!F28</f>
        <v>1677.82725</v>
      </c>
      <c r="F27" s="30">
        <f>'Calcs - Summary'!G28</f>
        <v>1678</v>
      </c>
      <c r="G27" s="30">
        <f>'Calcs - Summary'!H28</f>
        <v>1677.9827250000001</v>
      </c>
      <c r="H27" s="112">
        <f t="shared" si="0"/>
        <v>1677.82725</v>
      </c>
      <c r="I27" s="112">
        <f t="shared" si="1"/>
        <v>1677.9827250000001</v>
      </c>
      <c r="J27" s="109"/>
    </row>
    <row r="28" spans="3:10" x14ac:dyDescent="0.35">
      <c r="C28" s="52" t="s">
        <v>210</v>
      </c>
      <c r="D28" s="23" t="s">
        <v>215</v>
      </c>
      <c r="E28" s="29">
        <f>'Calcs - Summary'!F29</f>
        <v>133096.33000000002</v>
      </c>
      <c r="F28" s="30">
        <f>'Calcs - Summary'!G29</f>
        <v>133096</v>
      </c>
      <c r="G28" s="30">
        <f>'Calcs - Summary'!H29</f>
        <v>133096.033</v>
      </c>
      <c r="H28" s="112">
        <f t="shared" si="0"/>
        <v>133096.033</v>
      </c>
      <c r="I28" s="112">
        <f t="shared" si="1"/>
        <v>133096.33000000002</v>
      </c>
      <c r="J28" s="109"/>
    </row>
    <row r="29" spans="3:10" x14ac:dyDescent="0.35">
      <c r="C29" s="66"/>
      <c r="D29" s="23" t="s">
        <v>216</v>
      </c>
      <c r="E29" s="29">
        <f>'Calcs - Summary'!F30</f>
        <v>133096.33000000002</v>
      </c>
      <c r="F29" s="30">
        <f>'Calcs - Summary'!G30</f>
        <v>133096</v>
      </c>
      <c r="G29" s="30">
        <f>'Calcs - Summary'!H30</f>
        <v>133096.033</v>
      </c>
      <c r="H29" s="112">
        <f t="shared" si="0"/>
        <v>133096.033</v>
      </c>
      <c r="I29" s="112">
        <f t="shared" si="1"/>
        <v>133096.33000000002</v>
      </c>
      <c r="J29" s="109"/>
    </row>
    <row r="30" spans="3:10" x14ac:dyDescent="0.35">
      <c r="C30" s="49" t="s">
        <v>211</v>
      </c>
      <c r="D30" s="47" t="s">
        <v>215</v>
      </c>
      <c r="E30" s="29">
        <f>'Calcs - Summary'!F31</f>
        <v>50843.25</v>
      </c>
      <c r="F30" s="30" t="str">
        <f>ROUND('Calcs - Summary'!G31,0)&amp;"*"</f>
        <v>0*</v>
      </c>
      <c r="G30" s="30">
        <f>'Calcs - Summary'!H31</f>
        <v>5084.3250000000007</v>
      </c>
      <c r="H30" s="112" t="str">
        <f>ROUND(IF(E30&lt;G30,E30,G30),0)&amp;"*"</f>
        <v>5084*</v>
      </c>
      <c r="I30" s="112" t="str">
        <f>ROUND(IF(E30&gt;G30,E30,G30),0)&amp;"*"</f>
        <v>50843*</v>
      </c>
      <c r="J30" s="110"/>
    </row>
    <row r="31" spans="3:10" x14ac:dyDescent="0.35">
      <c r="C31" s="50"/>
      <c r="D31" s="47" t="s">
        <v>216</v>
      </c>
      <c r="E31" s="29">
        <f>'Calcs - Summary'!F32</f>
        <v>79089.5</v>
      </c>
      <c r="F31" s="30" t="str">
        <f>ROUND('Calcs - Summary'!G32,0)&amp;"*"</f>
        <v>0*</v>
      </c>
      <c r="G31" s="30">
        <f>'Calcs - Summary'!H32</f>
        <v>7908.9500000000007</v>
      </c>
      <c r="H31" s="112" t="str">
        <f>ROUND(IF(E31&lt;G31,E31,G31),0)&amp;"*"</f>
        <v>7909*</v>
      </c>
      <c r="I31" s="112" t="str">
        <f>ROUND(IF(E31&gt;G31,E31,G31),0)&amp;"*"</f>
        <v>79090*</v>
      </c>
      <c r="J31" s="110"/>
    </row>
    <row r="32" spans="3:10" x14ac:dyDescent="0.35">
      <c r="C32" s="49" t="s">
        <v>218</v>
      </c>
      <c r="D32" s="47" t="s">
        <v>215</v>
      </c>
      <c r="E32" s="29">
        <f>'Calcs - Summary'!F33</f>
        <v>1016.865</v>
      </c>
      <c r="F32" s="30">
        <f>'Calcs - Summary'!G33</f>
        <v>1117</v>
      </c>
      <c r="G32" s="30">
        <f>'Calcs - Summary'!H33</f>
        <v>1106.9865</v>
      </c>
      <c r="H32" s="112">
        <f t="shared" si="0"/>
        <v>1016.865</v>
      </c>
      <c r="I32" s="112">
        <f t="shared" si="1"/>
        <v>1106.9865</v>
      </c>
      <c r="J32" s="109"/>
    </row>
    <row r="33" spans="3:10" x14ac:dyDescent="0.35">
      <c r="C33" s="51"/>
      <c r="D33" s="47" t="s">
        <v>216</v>
      </c>
      <c r="E33" s="29">
        <f>'Calcs - Summary'!F34</f>
        <v>1457.5065</v>
      </c>
      <c r="F33" s="30">
        <f>'Calcs - Summary'!G34</f>
        <v>1596</v>
      </c>
      <c r="G33" s="30">
        <f>'Calcs - Summary'!H34</f>
        <v>1582.15065</v>
      </c>
      <c r="H33" s="112">
        <f t="shared" si="0"/>
        <v>1457.5065</v>
      </c>
      <c r="I33" s="112">
        <f t="shared" si="1"/>
        <v>1582.15065</v>
      </c>
      <c r="J33" s="109"/>
    </row>
    <row r="35" spans="3:10" x14ac:dyDescent="0.35">
      <c r="C35" s="107" t="s">
        <v>266</v>
      </c>
    </row>
    <row r="36" spans="3:10" x14ac:dyDescent="0.35">
      <c r="C36" s="31" t="s">
        <v>250</v>
      </c>
    </row>
    <row r="37" spans="3:10" x14ac:dyDescent="0.35">
      <c r="C37" s="107"/>
    </row>
    <row r="38" spans="3:10" x14ac:dyDescent="0.35">
      <c r="C38" s="107"/>
    </row>
  </sheetData>
  <dataValidations count="1">
    <dataValidation type="decimal" allowBlank="1" showInputMessage="1" showErrorMessage="1" sqref="F2" xr:uid="{775D9AE9-C7A7-40D7-99BF-587BEAE31719}">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E57AEA6-63EE-4ADA-AEA3-8702AAAA2EA4}">
          <x14:formula1>
            <xm:f>'Calcs - New values'!$D$5:$D$155</xm:f>
          </x14:formula1>
          <xm:sqref>C3</xm:sqref>
        </x14:dataValidation>
        <x14:dataValidation type="list" allowBlank="1" showInputMessage="1" showErrorMessage="1" xr:uid="{E76F2E96-5E0B-42DB-A29C-09DA5F562342}">
          <x14:formula1>
            <xm:f>ACA!$D$2:$D$156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D1FF7-ABF6-4376-B54C-B2B72591D823}">
  <sheetPr>
    <tabColor theme="3" tint="0.59999389629810485"/>
  </sheetPr>
  <dimension ref="A1:AF163"/>
  <sheetViews>
    <sheetView workbookViewId="0">
      <selection activeCell="B20" sqref="B20"/>
    </sheetView>
  </sheetViews>
  <sheetFormatPr defaultColWidth="9" defaultRowHeight="11.65" x14ac:dyDescent="0.35"/>
  <cols>
    <col min="1" max="1" width="7" style="10" bestFit="1" customWidth="1"/>
    <col min="2" max="2" width="26.06640625" style="10" customWidth="1"/>
    <col min="3" max="32" width="15.53125" style="10" customWidth="1"/>
    <col min="33" max="38" width="14.796875" style="10" customWidth="1"/>
    <col min="39" max="39" width="16.796875" style="10" customWidth="1"/>
    <col min="40" max="45" width="14.796875" style="10" customWidth="1"/>
    <col min="46" max="46" width="14.46484375" style="10" customWidth="1"/>
    <col min="47" max="51" width="14.796875" style="10" customWidth="1"/>
    <col min="52" max="52" width="18" style="10" customWidth="1"/>
    <col min="53" max="53" width="17.06640625" style="10" customWidth="1"/>
    <col min="54" max="72" width="14.796875" style="10" customWidth="1"/>
    <col min="73" max="74" width="18" style="10" customWidth="1"/>
    <col min="75" max="75" width="13" style="10" customWidth="1"/>
    <col min="76" max="76" width="12.796875" style="10" customWidth="1"/>
    <col min="77" max="77" width="13.46484375" style="10" customWidth="1"/>
    <col min="78" max="78" width="13.53125" style="10" customWidth="1"/>
    <col min="79" max="79" width="11.796875" style="10" customWidth="1"/>
    <col min="80" max="80" width="13.53125" style="10" customWidth="1"/>
    <col min="81" max="81" width="18.796875" style="10" customWidth="1"/>
    <col min="82" max="82" width="12.796875" style="10" customWidth="1"/>
    <col min="83" max="83" width="13.06640625" style="10" customWidth="1"/>
    <col min="84" max="84" width="15.53125" style="10" customWidth="1"/>
    <col min="85" max="85" width="14.796875" style="10" customWidth="1"/>
    <col min="86" max="86" width="12" style="10" customWidth="1"/>
    <col min="87" max="87" width="12.46484375" style="10" customWidth="1"/>
    <col min="88" max="88" width="15.53125" style="10" customWidth="1"/>
    <col min="89" max="89" width="11.796875" style="10" customWidth="1"/>
    <col min="90" max="90" width="13.796875" style="10" customWidth="1"/>
    <col min="91" max="92" width="13.06640625" style="10" customWidth="1"/>
    <col min="93" max="93" width="14.06640625" style="10" customWidth="1"/>
    <col min="94" max="95" width="15.796875" style="10" customWidth="1"/>
    <col min="96" max="96" width="10.53125" style="10" customWidth="1"/>
    <col min="97" max="97" width="11.796875" style="10" customWidth="1"/>
    <col min="98" max="98" width="13" style="10" customWidth="1"/>
    <col min="99" max="99" width="15.06640625" style="10" customWidth="1"/>
    <col min="100" max="100" width="13.53125" style="10" customWidth="1"/>
    <col min="101" max="101" width="12.796875" style="10" customWidth="1"/>
    <col min="102" max="102" width="14" style="10" customWidth="1"/>
    <col min="103" max="106" width="16.796875" style="10" customWidth="1"/>
    <col min="107" max="107" width="10.53125" style="10" customWidth="1"/>
    <col min="108" max="108" width="16.06640625" style="10" customWidth="1"/>
    <col min="109" max="109" width="19.06640625" style="10" customWidth="1"/>
    <col min="110" max="110" width="16.06640625" style="10" customWidth="1"/>
    <col min="111" max="111" width="11.53125" style="10" customWidth="1"/>
    <col min="112" max="112" width="14.796875" style="10" customWidth="1"/>
    <col min="113" max="113" width="16.796875" style="10" customWidth="1"/>
    <col min="114" max="120" width="16.46484375" style="10" customWidth="1"/>
    <col min="121" max="125" width="20.46484375" style="10" customWidth="1"/>
    <col min="126" max="129" width="16.06640625" style="10" customWidth="1"/>
    <col min="130" max="130" width="10.796875" style="10" customWidth="1"/>
    <col min="131" max="131" width="16.796875" style="10" customWidth="1"/>
    <col min="132" max="132" width="11.53125" style="10" customWidth="1"/>
    <col min="133" max="133" width="11.46484375" style="10" customWidth="1"/>
    <col min="134" max="134" width="14.06640625" style="10" customWidth="1"/>
    <col min="135" max="135" width="12.796875" style="10" customWidth="1"/>
    <col min="136" max="136" width="13.796875" style="10" customWidth="1"/>
    <col min="137" max="137" width="14" style="10" customWidth="1"/>
    <col min="138" max="138" width="12.796875" style="10" customWidth="1"/>
    <col min="139" max="139" width="13.06640625" style="10" customWidth="1"/>
    <col min="140" max="140" width="15.53125" style="10" customWidth="1"/>
    <col min="141" max="141" width="10.53125" style="10" customWidth="1"/>
    <col min="142" max="142" width="10.796875" style="10" customWidth="1"/>
    <col min="143" max="143" width="11.796875" style="10" customWidth="1"/>
    <col min="144" max="151" width="16" style="10" customWidth="1"/>
    <col min="152" max="157" width="15.796875" style="10" customWidth="1"/>
    <col min="158" max="158" width="14.06640625" style="10" customWidth="1"/>
    <col min="159" max="159" width="16" style="10" customWidth="1"/>
    <col min="160" max="160" width="22.796875" style="10" customWidth="1"/>
    <col min="161" max="161" width="20" style="10" customWidth="1"/>
    <col min="162" max="162" width="21.53125" style="10" customWidth="1"/>
    <col min="163" max="163" width="12.796875" style="10" customWidth="1"/>
    <col min="164" max="164" width="16.796875" style="10" customWidth="1"/>
    <col min="165" max="165" width="18.46484375" style="10" customWidth="1"/>
    <col min="166" max="166" width="14" style="10" customWidth="1"/>
    <col min="167" max="167" width="12.53125" style="10" customWidth="1"/>
    <col min="168" max="168" width="11.06640625" style="10" customWidth="1"/>
    <col min="169" max="169" width="18.06640625" style="10" customWidth="1"/>
    <col min="170" max="170" width="24.53125" style="10" customWidth="1"/>
    <col min="171" max="171" width="21.796875" style="10" customWidth="1"/>
    <col min="172" max="173" width="25.06640625" style="10" customWidth="1"/>
    <col min="174" max="174" width="22" style="10" customWidth="1"/>
    <col min="175" max="175" width="20.46484375" style="10" customWidth="1"/>
    <col min="176" max="177" width="23.06640625" style="10" customWidth="1"/>
    <col min="178" max="183" width="20.53125" style="10" customWidth="1"/>
    <col min="184" max="184" width="18" style="10" customWidth="1"/>
    <col min="185" max="185" width="18.46484375" style="10" customWidth="1"/>
    <col min="186" max="187" width="15.53125" style="10" customWidth="1"/>
    <col min="188" max="188" width="12.796875" style="10" customWidth="1"/>
    <col min="189" max="189" width="15.796875" style="10" customWidth="1"/>
    <col min="190" max="190" width="16.06640625" style="10" customWidth="1"/>
    <col min="191" max="191" width="17.46484375" style="10" customWidth="1"/>
    <col min="192" max="192" width="12.53125" style="10" customWidth="1"/>
    <col min="193" max="193" width="16.53125" style="10" customWidth="1"/>
    <col min="194" max="194" width="16.06640625" style="10" customWidth="1"/>
    <col min="195" max="195" width="16.796875" style="10" customWidth="1"/>
    <col min="196" max="196" width="18.06640625" style="10" customWidth="1"/>
    <col min="197" max="197" width="25.46484375" style="10" customWidth="1"/>
    <col min="198" max="198" width="24" style="10" customWidth="1"/>
    <col min="199" max="199" width="17.796875" style="10" customWidth="1"/>
    <col min="200" max="200" width="20.06640625" style="10" customWidth="1"/>
    <col min="201" max="201" width="16.796875" style="10" customWidth="1"/>
    <col min="202" max="203" width="39" style="10" customWidth="1"/>
    <col min="204" max="204" width="22" style="10" customWidth="1"/>
    <col min="205" max="205" width="18.796875" style="10" customWidth="1"/>
    <col min="206" max="206" width="27.46484375" style="10" customWidth="1"/>
    <col min="207" max="207" width="16.796875" style="10" customWidth="1"/>
    <col min="208" max="208" width="20.06640625" style="10" customWidth="1"/>
    <col min="209" max="209" width="19.06640625" style="10" customWidth="1"/>
    <col min="210" max="210" width="18.796875" style="10" customWidth="1"/>
    <col min="211" max="211" width="17.46484375" style="10" customWidth="1"/>
    <col min="212" max="212" width="13.53125" style="10" customWidth="1"/>
    <col min="213" max="213" width="13.06640625" style="10" customWidth="1"/>
    <col min="214" max="215" width="15.796875" style="10" customWidth="1"/>
    <col min="216" max="216" width="12.46484375" style="10" customWidth="1"/>
    <col min="217" max="217" width="14.06640625" style="10" customWidth="1"/>
    <col min="218" max="218" width="16.06640625" style="10" customWidth="1"/>
    <col min="219" max="219" width="13.46484375" style="10" customWidth="1"/>
    <col min="220" max="220" width="31.796875" style="10" customWidth="1"/>
    <col min="221" max="221" width="27" style="10" customWidth="1"/>
    <col min="222" max="222" width="19.06640625" style="10" customWidth="1"/>
    <col min="223" max="223" width="15" style="10" customWidth="1"/>
    <col min="224" max="224" width="9" style="10" customWidth="1"/>
    <col min="225" max="225" width="11" style="10" customWidth="1"/>
    <col min="226" max="226" width="10.46484375" style="10" customWidth="1"/>
    <col min="227" max="227" width="51.73046875" style="10" customWidth="1"/>
    <col min="228" max="228" width="15.796875" style="10" customWidth="1"/>
    <col min="229" max="229" width="16.53125" style="10" customWidth="1"/>
    <col min="230" max="230" width="9" style="10" customWidth="1"/>
    <col min="231" max="231" width="16.796875" style="10" customWidth="1"/>
    <col min="232" max="16384" width="9" style="10"/>
  </cols>
  <sheetData>
    <row r="1" spans="1:32" x14ac:dyDescent="0.35">
      <c r="A1" s="12">
        <v>152</v>
      </c>
      <c r="B1" s="13">
        <v>152</v>
      </c>
      <c r="C1" s="64">
        <v>101</v>
      </c>
      <c r="D1" s="64">
        <v>102</v>
      </c>
      <c r="E1" s="64">
        <v>103</v>
      </c>
      <c r="F1" s="64">
        <v>106</v>
      </c>
      <c r="G1" s="64">
        <v>107</v>
      </c>
      <c r="H1" s="64">
        <v>104</v>
      </c>
      <c r="I1" s="64">
        <v>105</v>
      </c>
      <c r="J1" s="64">
        <v>118</v>
      </c>
      <c r="K1" s="64">
        <v>119</v>
      </c>
      <c r="L1" s="64">
        <v>116</v>
      </c>
      <c r="M1" s="64">
        <v>117</v>
      </c>
      <c r="N1" s="64">
        <v>114</v>
      </c>
      <c r="O1" s="64">
        <v>115</v>
      </c>
      <c r="P1" s="64">
        <v>112</v>
      </c>
      <c r="Q1" s="64">
        <v>113</v>
      </c>
      <c r="R1" s="64">
        <v>110</v>
      </c>
      <c r="S1" s="64">
        <v>111</v>
      </c>
      <c r="T1" s="64">
        <v>108</v>
      </c>
      <c r="U1" s="64">
        <v>109</v>
      </c>
      <c r="V1" s="64">
        <v>128</v>
      </c>
      <c r="W1" s="64">
        <v>122</v>
      </c>
      <c r="X1" s="64">
        <v>123</v>
      </c>
      <c r="Y1" s="64">
        <v>129</v>
      </c>
      <c r="Z1" s="64">
        <v>130</v>
      </c>
      <c r="AA1" s="64">
        <v>120</v>
      </c>
      <c r="AB1" s="64">
        <v>121</v>
      </c>
      <c r="AC1" s="64">
        <v>124</v>
      </c>
      <c r="AD1" s="64">
        <v>125</v>
      </c>
      <c r="AE1" s="64">
        <v>126</v>
      </c>
      <c r="AF1" s="64">
        <v>127</v>
      </c>
    </row>
    <row r="2" spans="1:32" ht="83.25" customHeight="1" x14ac:dyDescent="0.35">
      <c r="A2" s="14" t="s">
        <v>1</v>
      </c>
      <c r="B2" s="16" t="s">
        <v>2</v>
      </c>
      <c r="C2" s="17" t="s">
        <v>164</v>
      </c>
      <c r="D2" s="17" t="s">
        <v>165</v>
      </c>
      <c r="E2" s="17" t="s">
        <v>166</v>
      </c>
      <c r="F2" s="17" t="s">
        <v>167</v>
      </c>
      <c r="G2" s="17" t="s">
        <v>168</v>
      </c>
      <c r="H2" s="17" t="s">
        <v>196</v>
      </c>
      <c r="I2" s="17" t="s">
        <v>197</v>
      </c>
      <c r="J2" s="17" t="s">
        <v>169</v>
      </c>
      <c r="K2" s="17" t="s">
        <v>170</v>
      </c>
      <c r="L2" s="17" t="s">
        <v>171</v>
      </c>
      <c r="M2" s="17" t="s">
        <v>172</v>
      </c>
      <c r="N2" s="17" t="s">
        <v>173</v>
      </c>
      <c r="O2" s="17" t="s">
        <v>174</v>
      </c>
      <c r="P2" s="17" t="s">
        <v>175</v>
      </c>
      <c r="Q2" s="17" t="s">
        <v>176</v>
      </c>
      <c r="R2" s="17" t="s">
        <v>177</v>
      </c>
      <c r="S2" s="17" t="s">
        <v>178</v>
      </c>
      <c r="T2" s="17" t="s">
        <v>179</v>
      </c>
      <c r="U2" s="17" t="s">
        <v>180</v>
      </c>
      <c r="V2" s="17" t="s">
        <v>181</v>
      </c>
      <c r="W2" s="17" t="s">
        <v>182</v>
      </c>
      <c r="X2" s="17" t="s">
        <v>183</v>
      </c>
      <c r="Y2" s="17" t="s">
        <v>184</v>
      </c>
      <c r="Z2" s="17" t="s">
        <v>185</v>
      </c>
      <c r="AA2" s="17" t="s">
        <v>194</v>
      </c>
      <c r="AB2" s="17" t="s">
        <v>195</v>
      </c>
      <c r="AC2" s="17" t="s">
        <v>186</v>
      </c>
      <c r="AD2" s="17" t="s">
        <v>187</v>
      </c>
      <c r="AE2" s="17" t="s">
        <v>188</v>
      </c>
      <c r="AF2" s="17" t="s">
        <v>189</v>
      </c>
    </row>
    <row r="3" spans="1:32" x14ac:dyDescent="0.35">
      <c r="A3" s="11">
        <v>202</v>
      </c>
      <c r="B3" s="18" t="s">
        <v>6</v>
      </c>
      <c r="C3" s="19">
        <v>3957</v>
      </c>
      <c r="D3" s="19">
        <v>5482</v>
      </c>
      <c r="E3" s="19">
        <v>6002</v>
      </c>
      <c r="F3" s="19">
        <v>0</v>
      </c>
      <c r="G3" s="19">
        <v>0</v>
      </c>
      <c r="H3" s="19">
        <v>897</v>
      </c>
      <c r="I3" s="19">
        <v>1074</v>
      </c>
      <c r="J3" s="19">
        <v>255</v>
      </c>
      <c r="K3" s="19">
        <v>350</v>
      </c>
      <c r="L3" s="19">
        <v>317</v>
      </c>
      <c r="M3" s="19">
        <v>460</v>
      </c>
      <c r="N3" s="19">
        <v>423</v>
      </c>
      <c r="O3" s="19">
        <v>569</v>
      </c>
      <c r="P3" s="19">
        <v>514</v>
      </c>
      <c r="Q3" s="19">
        <v>670</v>
      </c>
      <c r="R3" s="19">
        <v>580</v>
      </c>
      <c r="S3" s="19">
        <v>744</v>
      </c>
      <c r="T3" s="19">
        <v>824</v>
      </c>
      <c r="U3" s="19">
        <v>1159</v>
      </c>
      <c r="V3" s="19">
        <v>1238</v>
      </c>
      <c r="W3" s="19">
        <v>575</v>
      </c>
      <c r="X3" s="19">
        <v>1392</v>
      </c>
      <c r="Y3" s="19">
        <v>0</v>
      </c>
      <c r="Z3" s="19">
        <v>0</v>
      </c>
      <c r="AA3" s="19">
        <v>824</v>
      </c>
      <c r="AB3" s="19">
        <v>1159</v>
      </c>
      <c r="AC3" s="19">
        <v>150000</v>
      </c>
      <c r="AD3" s="19">
        <v>175000</v>
      </c>
      <c r="AE3" s="19"/>
      <c r="AF3" s="19"/>
    </row>
    <row r="4" spans="1:32" x14ac:dyDescent="0.35">
      <c r="A4" s="11">
        <v>203</v>
      </c>
      <c r="B4" s="18" t="s">
        <v>0</v>
      </c>
      <c r="C4" s="19">
        <v>3778.83</v>
      </c>
      <c r="D4" s="19">
        <v>5328.84</v>
      </c>
      <c r="E4" s="19">
        <v>6005.23</v>
      </c>
      <c r="F4" s="19">
        <v>556.6</v>
      </c>
      <c r="G4" s="19">
        <v>556.6</v>
      </c>
      <c r="H4" s="19">
        <v>695.75</v>
      </c>
      <c r="I4" s="19">
        <v>1016.4</v>
      </c>
      <c r="J4" s="19">
        <v>260.14999999999998</v>
      </c>
      <c r="K4" s="19">
        <v>375.09999999999997</v>
      </c>
      <c r="L4" s="19">
        <v>314.59999999999997</v>
      </c>
      <c r="M4" s="19">
        <v>502.15</v>
      </c>
      <c r="N4" s="19">
        <v>496.09999999999997</v>
      </c>
      <c r="O4" s="18">
        <v>701.8</v>
      </c>
      <c r="P4" s="19">
        <v>538.44999999999993</v>
      </c>
      <c r="Q4" s="19">
        <v>762.3</v>
      </c>
      <c r="R4" s="19">
        <v>574.75</v>
      </c>
      <c r="S4" s="19">
        <v>822.8</v>
      </c>
      <c r="T4" s="19">
        <v>750.19999999999993</v>
      </c>
      <c r="U4" s="19">
        <v>1046.6499999999999</v>
      </c>
      <c r="V4" s="19">
        <v>0</v>
      </c>
      <c r="W4" s="19">
        <v>665.5</v>
      </c>
      <c r="X4" s="19">
        <v>1796.85</v>
      </c>
      <c r="Y4" s="19">
        <v>1089</v>
      </c>
      <c r="Z4" s="19">
        <v>1560.9</v>
      </c>
      <c r="AA4" s="19">
        <v>1324.95</v>
      </c>
      <c r="AB4" s="19">
        <v>2008.6</v>
      </c>
      <c r="AC4" s="19">
        <v>142538</v>
      </c>
      <c r="AD4" s="19">
        <v>142538</v>
      </c>
      <c r="AE4" s="19">
        <v>54450</v>
      </c>
      <c r="AF4" s="19">
        <v>84700</v>
      </c>
    </row>
    <row r="5" spans="1:32" ht="13.5" customHeight="1" x14ac:dyDescent="0.35">
      <c r="A5" s="11">
        <v>204</v>
      </c>
      <c r="B5" s="18" t="s">
        <v>7</v>
      </c>
      <c r="C5" s="18">
        <v>4690</v>
      </c>
      <c r="D5" s="18">
        <v>6654</v>
      </c>
      <c r="E5" s="18">
        <v>6920</v>
      </c>
      <c r="F5" s="18">
        <v>545</v>
      </c>
      <c r="G5" s="18">
        <v>545</v>
      </c>
      <c r="H5" s="18">
        <v>354.25</v>
      </c>
      <c r="I5" s="18">
        <v>410.5</v>
      </c>
      <c r="J5" s="18">
        <v>255</v>
      </c>
      <c r="K5" s="18">
        <v>367</v>
      </c>
      <c r="L5" s="18">
        <v>308</v>
      </c>
      <c r="M5" s="18">
        <v>491</v>
      </c>
      <c r="N5" s="18">
        <v>485</v>
      </c>
      <c r="O5" s="18">
        <v>687</v>
      </c>
      <c r="P5" s="18">
        <v>527</v>
      </c>
      <c r="Q5" s="18">
        <v>746</v>
      </c>
      <c r="R5" s="18">
        <v>562</v>
      </c>
      <c r="S5" s="18">
        <v>805</v>
      </c>
      <c r="T5" s="18">
        <v>734</v>
      </c>
      <c r="U5" s="18">
        <v>1024</v>
      </c>
      <c r="V5" s="18">
        <v>0</v>
      </c>
      <c r="W5" s="18">
        <v>651</v>
      </c>
      <c r="X5" s="18">
        <v>1758</v>
      </c>
      <c r="Y5" s="18">
        <v>1065</v>
      </c>
      <c r="Z5" s="18">
        <v>1527</v>
      </c>
      <c r="AA5" s="18">
        <v>1296</v>
      </c>
      <c r="AB5" s="18">
        <v>1965</v>
      </c>
      <c r="AC5" s="18">
        <v>139453</v>
      </c>
      <c r="AD5" s="18">
        <v>139453</v>
      </c>
      <c r="AE5" s="18"/>
      <c r="AF5" s="18"/>
    </row>
    <row r="6" spans="1:32" x14ac:dyDescent="0.35">
      <c r="A6" s="11">
        <v>205</v>
      </c>
      <c r="B6" s="18" t="s">
        <v>8</v>
      </c>
      <c r="C6" s="18">
        <v>4008.151952896616</v>
      </c>
      <c r="D6" s="18">
        <v>5652.2245381241501</v>
      </c>
      <c r="E6" s="18">
        <v>6369.661881195726</v>
      </c>
      <c r="F6" s="18">
        <v>0</v>
      </c>
      <c r="G6" s="18">
        <v>0</v>
      </c>
      <c r="H6" s="18">
        <v>737.97117499870103</v>
      </c>
      <c r="I6" s="18">
        <v>1078.0803837557601</v>
      </c>
      <c r="J6" s="18">
        <v>275.93827360570805</v>
      </c>
      <c r="K6" s="18">
        <v>397.86196624164199</v>
      </c>
      <c r="L6" s="18">
        <v>333.69103109029101</v>
      </c>
      <c r="M6" s="18">
        <v>532.62201421111195</v>
      </c>
      <c r="N6" s="18">
        <v>526.20383654434397</v>
      </c>
      <c r="O6" s="18">
        <v>744.389352665469</v>
      </c>
      <c r="P6" s="18">
        <v>571.13108021172002</v>
      </c>
      <c r="Q6" s="18">
        <v>808.56028781682005</v>
      </c>
      <c r="R6" s="18">
        <v>609.62930469599905</v>
      </c>
      <c r="S6" s="18">
        <v>872.73122296817098</v>
      </c>
      <c r="T6" s="18">
        <v>795.72393248328399</v>
      </c>
      <c r="U6" s="18">
        <v>1103.7530944228322</v>
      </c>
      <c r="V6" s="18">
        <v>551.23</v>
      </c>
      <c r="W6" s="18">
        <v>705.89112818119008</v>
      </c>
      <c r="X6" s="18">
        <v>1905.895204572884</v>
      </c>
      <c r="Y6" s="18">
        <v>1155.0675000000001</v>
      </c>
      <c r="Z6" s="18">
        <v>1655.6</v>
      </c>
      <c r="AA6" s="18">
        <v>1405.353237179283</v>
      </c>
      <c r="AB6" s="18">
        <v>2130.4880568444478</v>
      </c>
      <c r="AC6" s="18">
        <v>151188.00034720654</v>
      </c>
      <c r="AD6" s="18">
        <v>151188.00034720654</v>
      </c>
      <c r="AE6" s="18"/>
      <c r="AF6" s="18"/>
    </row>
    <row r="7" spans="1:32" x14ac:dyDescent="0.35">
      <c r="A7" s="11">
        <v>206</v>
      </c>
      <c r="B7" s="18" t="s">
        <v>9</v>
      </c>
      <c r="C7" s="18">
        <v>3697</v>
      </c>
      <c r="D7" s="18">
        <v>5213</v>
      </c>
      <c r="E7" s="18">
        <v>5875</v>
      </c>
      <c r="F7" s="18">
        <v>545</v>
      </c>
      <c r="G7" s="18">
        <v>545</v>
      </c>
      <c r="H7" s="18">
        <v>681</v>
      </c>
      <c r="I7" s="18">
        <v>994</v>
      </c>
      <c r="J7" s="18">
        <v>254.51915</v>
      </c>
      <c r="K7" s="18">
        <v>366.98110000000003</v>
      </c>
      <c r="L7" s="18">
        <v>307.79059999999998</v>
      </c>
      <c r="M7" s="18">
        <v>491.28115000000003</v>
      </c>
      <c r="N7" s="18">
        <v>485.3621</v>
      </c>
      <c r="O7" s="18">
        <v>686.60980000000006</v>
      </c>
      <c r="P7" s="18">
        <v>526.79544999999996</v>
      </c>
      <c r="Q7" s="18">
        <v>745.80029999999999</v>
      </c>
      <c r="R7" s="18">
        <v>562.30975000000001</v>
      </c>
      <c r="S7" s="18">
        <v>804.99080000000004</v>
      </c>
      <c r="T7" s="18">
        <v>733.96220000000005</v>
      </c>
      <c r="U7" s="18">
        <v>1023.9956500000001</v>
      </c>
      <c r="V7" s="18">
        <v>0</v>
      </c>
      <c r="W7" s="18">
        <v>651.1</v>
      </c>
      <c r="X7" s="18">
        <v>1757.96</v>
      </c>
      <c r="Y7" s="18">
        <v>1065</v>
      </c>
      <c r="Z7" s="18">
        <v>1527</v>
      </c>
      <c r="AA7" s="18">
        <v>1296.27</v>
      </c>
      <c r="AB7" s="18">
        <v>1965.12</v>
      </c>
      <c r="AC7" s="18">
        <v>139453</v>
      </c>
      <c r="AD7" s="18">
        <v>139453</v>
      </c>
      <c r="AE7" s="18"/>
      <c r="AF7" s="18"/>
    </row>
    <row r="8" spans="1:32" x14ac:dyDescent="0.35">
      <c r="A8" s="11">
        <v>207</v>
      </c>
      <c r="B8" s="18" t="s">
        <v>10</v>
      </c>
      <c r="C8" s="18">
        <v>4232.7</v>
      </c>
      <c r="D8" s="18">
        <v>5936.11</v>
      </c>
      <c r="E8" s="18">
        <v>6308.95</v>
      </c>
      <c r="F8" s="18">
        <v>546.45500000000004</v>
      </c>
      <c r="G8" s="18">
        <v>532.94000000000005</v>
      </c>
      <c r="H8" s="18">
        <v>418.41500000000002</v>
      </c>
      <c r="I8" s="18">
        <v>609.875</v>
      </c>
      <c r="J8" s="18">
        <v>156.72</v>
      </c>
      <c r="K8" s="18">
        <v>224.72499999999999</v>
      </c>
      <c r="L8" s="18">
        <v>187.76999999999998</v>
      </c>
      <c r="M8" s="18">
        <v>302.35000000000002</v>
      </c>
      <c r="N8" s="18">
        <v>287.55500000000001</v>
      </c>
      <c r="O8" s="18">
        <v>408.79</v>
      </c>
      <c r="P8" s="18">
        <v>397.91999999999996</v>
      </c>
      <c r="Q8" s="18">
        <v>535.51</v>
      </c>
      <c r="R8" s="18">
        <v>420.1</v>
      </c>
      <c r="S8" s="18">
        <v>570.26</v>
      </c>
      <c r="T8" s="18">
        <v>536.16499999999996</v>
      </c>
      <c r="U8" s="18">
        <v>726.245</v>
      </c>
      <c r="V8" s="18">
        <v>0</v>
      </c>
      <c r="W8" s="18">
        <v>660.11500000000001</v>
      </c>
      <c r="X8" s="18">
        <v>1342.6399999999999</v>
      </c>
      <c r="Y8" s="18">
        <v>654.2349999999999</v>
      </c>
      <c r="Z8" s="18">
        <v>935.88000000000011</v>
      </c>
      <c r="AA8" s="18">
        <v>908.625</v>
      </c>
      <c r="AB8" s="18">
        <v>1286.8399999999999</v>
      </c>
      <c r="AC8" s="18">
        <v>134325.027</v>
      </c>
      <c r="AD8" s="18">
        <v>134325.027</v>
      </c>
      <c r="AE8" s="18"/>
      <c r="AF8" s="18"/>
    </row>
    <row r="9" spans="1:32" x14ac:dyDescent="0.35">
      <c r="A9" s="11">
        <v>208</v>
      </c>
      <c r="B9" s="18" t="s">
        <v>11</v>
      </c>
      <c r="C9" s="18">
        <v>4384.0528837006859</v>
      </c>
      <c r="D9" s="18">
        <v>6452.0620852621132</v>
      </c>
      <c r="E9" s="18">
        <v>6638.7620067084108</v>
      </c>
      <c r="F9" s="18">
        <v>398.39506713697318</v>
      </c>
      <c r="G9" s="18">
        <v>398.39506713697318</v>
      </c>
      <c r="H9" s="18">
        <v>497.99383392121649</v>
      </c>
      <c r="I9" s="18">
        <v>727.50403564142835</v>
      </c>
      <c r="J9" s="18">
        <v>186.20639007488936</v>
      </c>
      <c r="K9" s="18">
        <v>268.48363220100362</v>
      </c>
      <c r="L9" s="18">
        <v>225.17982055568012</v>
      </c>
      <c r="M9" s="18">
        <v>359.42163665618244</v>
      </c>
      <c r="N9" s="18">
        <v>355.09125549164969</v>
      </c>
      <c r="O9" s="18">
        <v>502.32421508574828</v>
      </c>
      <c r="P9" s="18">
        <v>385.40392364337595</v>
      </c>
      <c r="Q9" s="18">
        <v>545.62802673107183</v>
      </c>
      <c r="R9" s="18">
        <v>411.38621063056945</v>
      </c>
      <c r="S9" s="18">
        <v>588.93183837639435</v>
      </c>
      <c r="T9" s="18">
        <v>536.96726440200723</v>
      </c>
      <c r="U9" s="18">
        <v>749.15594146409012</v>
      </c>
      <c r="V9" s="18">
        <v>0</v>
      </c>
      <c r="W9" s="18">
        <v>476.34192809855477</v>
      </c>
      <c r="X9" s="18">
        <v>1286.1232058661014</v>
      </c>
      <c r="Y9" s="18">
        <v>779.46860961581638</v>
      </c>
      <c r="Z9" s="18">
        <v>1117.2383404493362</v>
      </c>
      <c r="AA9" s="18">
        <v>948.35347503257674</v>
      </c>
      <c r="AB9" s="18">
        <v>1437.6872588094832</v>
      </c>
      <c r="AC9" s="18">
        <v>170000</v>
      </c>
      <c r="AD9" s="18">
        <v>170000</v>
      </c>
      <c r="AE9" s="18"/>
      <c r="AF9" s="18"/>
    </row>
    <row r="10" spans="1:32" x14ac:dyDescent="0.35">
      <c r="A10" s="11">
        <v>209</v>
      </c>
      <c r="B10" s="18" t="s">
        <v>12</v>
      </c>
      <c r="C10" s="18">
        <v>3697.03863</v>
      </c>
      <c r="D10" s="18">
        <v>5213.4992400000001</v>
      </c>
      <c r="E10" s="18">
        <v>5875.2490299999999</v>
      </c>
      <c r="F10" s="18">
        <v>544.55259999999998</v>
      </c>
      <c r="G10" s="18">
        <v>544.55259999999998</v>
      </c>
      <c r="H10" s="18">
        <v>680.69074999999998</v>
      </c>
      <c r="I10" s="18">
        <v>994.40039999999999</v>
      </c>
      <c r="J10" s="18">
        <v>254.51915</v>
      </c>
      <c r="K10" s="18">
        <v>366.98110000000003</v>
      </c>
      <c r="L10" s="18">
        <v>307.79059999999998</v>
      </c>
      <c r="M10" s="18">
        <v>491.28115000000003</v>
      </c>
      <c r="N10" s="18">
        <v>485.3621</v>
      </c>
      <c r="O10" s="18">
        <v>686.60980000000006</v>
      </c>
      <c r="P10" s="18">
        <v>526.79544999999996</v>
      </c>
      <c r="Q10" s="18">
        <v>745.80029999999999</v>
      </c>
      <c r="R10" s="18">
        <v>562.30975000000001</v>
      </c>
      <c r="S10" s="18">
        <v>804.99080000000004</v>
      </c>
      <c r="T10" s="18">
        <v>733.96220000000005</v>
      </c>
      <c r="U10" s="18">
        <v>1023.9956500000001</v>
      </c>
      <c r="V10" s="18">
        <v>0</v>
      </c>
      <c r="W10" s="18">
        <v>651.09550000000002</v>
      </c>
      <c r="X10" s="18">
        <v>1757.95785</v>
      </c>
      <c r="Y10" s="18">
        <v>1065.4290000000001</v>
      </c>
      <c r="Z10" s="18">
        <v>1527.1149</v>
      </c>
      <c r="AA10" s="18">
        <v>1296.2719500000001</v>
      </c>
      <c r="AB10" s="18">
        <v>1965.1246000000001</v>
      </c>
      <c r="AC10" s="18">
        <v>139452.818</v>
      </c>
      <c r="AD10" s="18">
        <v>139452.818</v>
      </c>
      <c r="AE10" s="18"/>
      <c r="AF10" s="18"/>
    </row>
    <row r="11" spans="1:32" x14ac:dyDescent="0.35">
      <c r="A11" s="11">
        <v>210</v>
      </c>
      <c r="B11" s="18" t="s">
        <v>13</v>
      </c>
      <c r="C11" s="18">
        <v>4511.3</v>
      </c>
      <c r="D11" s="18">
        <v>6465.58</v>
      </c>
      <c r="E11" s="18">
        <v>6465.58</v>
      </c>
      <c r="F11" s="18">
        <v>0</v>
      </c>
      <c r="G11" s="18">
        <v>0</v>
      </c>
      <c r="H11" s="18">
        <v>1164.01</v>
      </c>
      <c r="I11" s="18">
        <v>1419.47</v>
      </c>
      <c r="J11" s="18">
        <v>162.5</v>
      </c>
      <c r="K11" s="18">
        <v>139.31</v>
      </c>
      <c r="L11" s="18">
        <v>169.46</v>
      </c>
      <c r="M11" s="18">
        <v>190.53</v>
      </c>
      <c r="N11" s="18">
        <v>323.79000000000002</v>
      </c>
      <c r="O11" s="18">
        <v>663.66</v>
      </c>
      <c r="P11" s="18">
        <v>519.79</v>
      </c>
      <c r="Q11" s="18">
        <v>1073.68</v>
      </c>
      <c r="R11" s="18">
        <v>597.07000000000005</v>
      </c>
      <c r="S11" s="18">
        <v>1235.8</v>
      </c>
      <c r="T11" s="18">
        <v>589.38</v>
      </c>
      <c r="U11" s="18">
        <v>1549.12</v>
      </c>
      <c r="V11" s="18">
        <v>0</v>
      </c>
      <c r="W11" s="18">
        <v>273.41000000000003</v>
      </c>
      <c r="X11" s="18">
        <v>1485.55</v>
      </c>
      <c r="Y11" s="18" t="s">
        <v>198</v>
      </c>
      <c r="Z11" s="18" t="s">
        <v>198</v>
      </c>
      <c r="AA11" s="18">
        <v>481.31</v>
      </c>
      <c r="AB11" s="18">
        <v>1714</v>
      </c>
      <c r="AC11" s="18">
        <v>175000</v>
      </c>
      <c r="AD11" s="18">
        <v>175000</v>
      </c>
      <c r="AE11" s="18"/>
      <c r="AF11" s="18"/>
    </row>
    <row r="12" spans="1:32" x14ac:dyDescent="0.35">
      <c r="A12" s="11">
        <v>211</v>
      </c>
      <c r="B12" s="18" t="s">
        <v>14</v>
      </c>
      <c r="C12" s="18">
        <v>3697.04</v>
      </c>
      <c r="D12" s="18">
        <v>5213.5</v>
      </c>
      <c r="E12" s="18">
        <v>5875.25</v>
      </c>
      <c r="F12" s="18">
        <v>544.55259999999998</v>
      </c>
      <c r="G12" s="18">
        <v>544.55259999999998</v>
      </c>
      <c r="H12" s="18">
        <v>680.69074999999998</v>
      </c>
      <c r="I12" s="18">
        <v>994.40039999999999</v>
      </c>
      <c r="J12" s="18">
        <v>254.51915</v>
      </c>
      <c r="K12" s="18">
        <v>366.98110000000003</v>
      </c>
      <c r="L12" s="18">
        <v>307.79059999999998</v>
      </c>
      <c r="M12" s="18">
        <v>491.28115000000003</v>
      </c>
      <c r="N12" s="18">
        <v>485.3621</v>
      </c>
      <c r="O12" s="18">
        <v>686.60980000000006</v>
      </c>
      <c r="P12" s="18">
        <v>526.79544999999996</v>
      </c>
      <c r="Q12" s="18">
        <v>745.80029999999999</v>
      </c>
      <c r="R12" s="18">
        <v>562.30975000000001</v>
      </c>
      <c r="S12" s="18">
        <v>804.99080000000004</v>
      </c>
      <c r="T12" s="18">
        <v>733.96220000000005</v>
      </c>
      <c r="U12" s="18">
        <v>1023.9956500000001</v>
      </c>
      <c r="V12" s="18">
        <v>0</v>
      </c>
      <c r="W12" s="18">
        <v>651.1</v>
      </c>
      <c r="X12" s="18">
        <v>1757.96</v>
      </c>
      <c r="Y12" s="18">
        <v>0</v>
      </c>
      <c r="Z12" s="18">
        <v>0</v>
      </c>
      <c r="AA12" s="18">
        <v>1296.27</v>
      </c>
      <c r="AB12" s="18">
        <v>1965.12</v>
      </c>
      <c r="AC12" s="18">
        <v>139452.82</v>
      </c>
      <c r="AD12" s="18">
        <v>139452.82</v>
      </c>
      <c r="AE12" s="18"/>
      <c r="AF12" s="18"/>
    </row>
    <row r="13" spans="1:32" x14ac:dyDescent="0.35">
      <c r="A13" s="11">
        <v>212</v>
      </c>
      <c r="B13" s="18" t="s">
        <v>15</v>
      </c>
      <c r="C13" s="18">
        <v>4096.6471000000001</v>
      </c>
      <c r="D13" s="18">
        <v>5161.1976000000004</v>
      </c>
      <c r="E13" s="18">
        <v>6390.5127000000002</v>
      </c>
      <c r="F13" s="18">
        <v>2541</v>
      </c>
      <c r="G13" s="18">
        <v>2687</v>
      </c>
      <c r="H13" s="18">
        <v>0</v>
      </c>
      <c r="I13" s="18">
        <v>0</v>
      </c>
      <c r="J13" s="18">
        <v>0</v>
      </c>
      <c r="K13" s="18">
        <v>0</v>
      </c>
      <c r="L13" s="18">
        <v>0</v>
      </c>
      <c r="M13" s="18">
        <v>0</v>
      </c>
      <c r="N13" s="18">
        <v>0</v>
      </c>
      <c r="O13" s="18">
        <v>0</v>
      </c>
      <c r="P13" s="18">
        <v>0</v>
      </c>
      <c r="Q13" s="18">
        <v>0</v>
      </c>
      <c r="R13" s="18">
        <v>0</v>
      </c>
      <c r="S13" s="18">
        <v>0</v>
      </c>
      <c r="T13" s="18">
        <v>0</v>
      </c>
      <c r="U13" s="18">
        <v>0</v>
      </c>
      <c r="V13" s="18">
        <v>0</v>
      </c>
      <c r="W13" s="18">
        <v>542</v>
      </c>
      <c r="X13" s="18">
        <v>1474</v>
      </c>
      <c r="Y13" s="18" t="s">
        <v>198</v>
      </c>
      <c r="Z13" s="18" t="s">
        <v>198</v>
      </c>
      <c r="AA13" s="18">
        <v>1781</v>
      </c>
      <c r="AB13" s="18">
        <v>1544</v>
      </c>
      <c r="AC13" s="18">
        <v>100000</v>
      </c>
      <c r="AD13" s="18">
        <v>100000</v>
      </c>
      <c r="AE13" s="18"/>
      <c r="AF13" s="18"/>
    </row>
    <row r="14" spans="1:32" x14ac:dyDescent="0.35">
      <c r="A14" s="11">
        <v>213</v>
      </c>
      <c r="B14" s="18" t="s">
        <v>16</v>
      </c>
      <c r="C14" s="18">
        <v>4249.045691306902</v>
      </c>
      <c r="D14" s="18">
        <v>5934.4892106077023</v>
      </c>
      <c r="E14" s="18">
        <v>6594.739301027902</v>
      </c>
      <c r="F14" s="18">
        <v>135.85</v>
      </c>
      <c r="G14" s="18">
        <v>135.85</v>
      </c>
      <c r="H14" s="18">
        <v>885.43</v>
      </c>
      <c r="I14" s="18">
        <v>1163.32</v>
      </c>
      <c r="J14" s="18">
        <v>63.5</v>
      </c>
      <c r="K14" s="18">
        <v>91.55</v>
      </c>
      <c r="L14" s="18">
        <v>76.790000000000006</v>
      </c>
      <c r="M14" s="18">
        <v>122.56</v>
      </c>
      <c r="N14" s="18">
        <v>121.08</v>
      </c>
      <c r="O14" s="20">
        <v>171.29</v>
      </c>
      <c r="P14" s="18">
        <v>131.41999999999999</v>
      </c>
      <c r="Q14" s="18">
        <v>196.56</v>
      </c>
      <c r="R14" s="18">
        <v>140.28</v>
      </c>
      <c r="S14" s="18">
        <v>221.85</v>
      </c>
      <c r="T14" s="18">
        <v>183.1</v>
      </c>
      <c r="U14" s="18">
        <v>292.89</v>
      </c>
      <c r="V14" s="18">
        <v>0</v>
      </c>
      <c r="W14" s="18">
        <v>599.54999999999995</v>
      </c>
      <c r="X14" s="18">
        <v>3208.58</v>
      </c>
      <c r="Y14" s="18">
        <v>945.41</v>
      </c>
      <c r="Z14" s="18">
        <v>950.87</v>
      </c>
      <c r="AA14" s="18">
        <v>722.34</v>
      </c>
      <c r="AB14" s="18">
        <v>1851.21</v>
      </c>
      <c r="AC14" s="18">
        <v>129989.2</v>
      </c>
      <c r="AD14" s="18">
        <v>129989.2</v>
      </c>
      <c r="AE14" s="18"/>
      <c r="AF14" s="18"/>
    </row>
    <row r="15" spans="1:32" x14ac:dyDescent="0.35">
      <c r="A15" s="11">
        <v>301</v>
      </c>
      <c r="B15" s="18" t="s">
        <v>17</v>
      </c>
      <c r="C15" s="20">
        <v>3819.9964141589999</v>
      </c>
      <c r="D15" s="20">
        <v>5025.00089785</v>
      </c>
      <c r="E15" s="20">
        <v>5653.9997541160001</v>
      </c>
      <c r="F15" s="20">
        <v>520</v>
      </c>
      <c r="G15" s="20">
        <v>520</v>
      </c>
      <c r="H15" s="20">
        <v>650</v>
      </c>
      <c r="I15" s="20">
        <v>949</v>
      </c>
      <c r="J15" s="20">
        <v>243</v>
      </c>
      <c r="K15" s="20">
        <v>350</v>
      </c>
      <c r="L15" s="20">
        <v>294</v>
      </c>
      <c r="M15" s="20">
        <v>469</v>
      </c>
      <c r="N15" s="20">
        <v>463</v>
      </c>
      <c r="O15" s="18">
        <v>655</v>
      </c>
      <c r="P15" s="20">
        <v>503</v>
      </c>
      <c r="Q15" s="20">
        <v>712</v>
      </c>
      <c r="R15" s="20">
        <v>537</v>
      </c>
      <c r="S15" s="20">
        <v>768</v>
      </c>
      <c r="T15" s="20">
        <v>701</v>
      </c>
      <c r="U15" s="20">
        <v>977</v>
      </c>
      <c r="V15" s="20">
        <v>0</v>
      </c>
      <c r="W15" s="20">
        <v>621</v>
      </c>
      <c r="X15" s="20">
        <v>1678</v>
      </c>
      <c r="Y15" s="20">
        <v>1117</v>
      </c>
      <c r="Z15" s="20">
        <v>1596</v>
      </c>
      <c r="AA15" s="20">
        <v>1237</v>
      </c>
      <c r="AB15" s="20">
        <v>1876</v>
      </c>
      <c r="AC15" s="20">
        <v>133096</v>
      </c>
      <c r="AD15" s="20">
        <v>133096</v>
      </c>
      <c r="AE15" s="18"/>
      <c r="AF15" s="18"/>
    </row>
    <row r="16" spans="1:32" ht="15" customHeight="1" x14ac:dyDescent="0.35">
      <c r="A16" s="11">
        <v>302</v>
      </c>
      <c r="B16" s="18" t="s">
        <v>18</v>
      </c>
      <c r="C16" s="18">
        <v>3432.24</v>
      </c>
      <c r="D16" s="18">
        <v>4840.08</v>
      </c>
      <c r="E16" s="18">
        <v>5454.44</v>
      </c>
      <c r="F16" s="18">
        <v>505.55</v>
      </c>
      <c r="G16" s="18">
        <v>505.55</v>
      </c>
      <c r="H16" s="18">
        <v>631.94000000000005</v>
      </c>
      <c r="I16" s="18">
        <v>923.18</v>
      </c>
      <c r="J16" s="18">
        <v>236.29</v>
      </c>
      <c r="K16" s="18">
        <v>340.7</v>
      </c>
      <c r="L16" s="18">
        <v>285.75</v>
      </c>
      <c r="M16" s="18">
        <v>456.09</v>
      </c>
      <c r="N16" s="18">
        <v>450.6</v>
      </c>
      <c r="O16" s="18">
        <v>637.42999999999995</v>
      </c>
      <c r="P16" s="18">
        <v>489.06</v>
      </c>
      <c r="Q16" s="18">
        <v>692.38</v>
      </c>
      <c r="R16" s="18">
        <v>522.03</v>
      </c>
      <c r="S16" s="18">
        <v>747.33</v>
      </c>
      <c r="T16" s="18">
        <v>681.39</v>
      </c>
      <c r="U16" s="18">
        <v>950.65</v>
      </c>
      <c r="V16" s="18">
        <v>0</v>
      </c>
      <c r="W16" s="18">
        <v>604.46</v>
      </c>
      <c r="X16" s="18">
        <v>1632.04</v>
      </c>
      <c r="Y16" s="18">
        <v>989.12</v>
      </c>
      <c r="Z16" s="18">
        <v>1417.74</v>
      </c>
      <c r="AA16" s="18">
        <v>1203.43</v>
      </c>
      <c r="AB16" s="18">
        <v>1824.37</v>
      </c>
      <c r="AC16" s="18">
        <v>129464.56</v>
      </c>
      <c r="AD16" s="18">
        <v>129464.56</v>
      </c>
      <c r="AE16" s="18"/>
      <c r="AF16" s="18"/>
    </row>
    <row r="17" spans="1:32" x14ac:dyDescent="0.35">
      <c r="A17" s="11">
        <v>303</v>
      </c>
      <c r="B17" s="18" t="s">
        <v>19</v>
      </c>
      <c r="C17" s="18">
        <v>3369.9</v>
      </c>
      <c r="D17" s="18">
        <v>4752.18</v>
      </c>
      <c r="E17" s="18">
        <v>5355.37</v>
      </c>
      <c r="F17" s="18">
        <v>498.06</v>
      </c>
      <c r="G17" s="18">
        <v>498.06</v>
      </c>
      <c r="H17" s="18">
        <v>622.58000000000004</v>
      </c>
      <c r="I17" s="18">
        <v>909.5</v>
      </c>
      <c r="J17" s="18">
        <v>232.79</v>
      </c>
      <c r="K17" s="18">
        <v>335.65</v>
      </c>
      <c r="L17" s="18">
        <v>281.51</v>
      </c>
      <c r="M17" s="18">
        <v>449.34</v>
      </c>
      <c r="N17" s="18">
        <v>443.92</v>
      </c>
      <c r="O17" s="18">
        <v>627.99</v>
      </c>
      <c r="P17" s="18">
        <v>481.82</v>
      </c>
      <c r="Q17" s="18">
        <v>682.13</v>
      </c>
      <c r="R17" s="18">
        <v>514</v>
      </c>
      <c r="S17" s="18">
        <v>736.26</v>
      </c>
      <c r="T17" s="18">
        <v>671.3</v>
      </c>
      <c r="U17" s="18">
        <v>936.57</v>
      </c>
      <c r="V17" s="18">
        <v>0</v>
      </c>
      <c r="W17" s="18">
        <v>595.51</v>
      </c>
      <c r="X17" s="18">
        <v>1607.87</v>
      </c>
      <c r="Y17" s="18">
        <v>974.47</v>
      </c>
      <c r="Z17" s="18">
        <v>1396.73</v>
      </c>
      <c r="AA17" s="18">
        <v>1185.5999999999999</v>
      </c>
      <c r="AB17" s="18">
        <v>1797.35</v>
      </c>
      <c r="AC17" s="18">
        <v>127546.77</v>
      </c>
      <c r="AD17" s="18">
        <v>127546.77</v>
      </c>
      <c r="AE17" s="18"/>
      <c r="AF17" s="18"/>
    </row>
    <row r="18" spans="1:32" x14ac:dyDescent="0.35">
      <c r="A18" s="11">
        <v>304</v>
      </c>
      <c r="B18" s="18" t="s">
        <v>20</v>
      </c>
      <c r="C18" s="18">
        <v>3895.2658142999999</v>
      </c>
      <c r="D18" s="18">
        <v>5628.2261909999997</v>
      </c>
      <c r="E18" s="18">
        <v>6212.1877397999997</v>
      </c>
      <c r="F18" s="18">
        <v>0</v>
      </c>
      <c r="G18" s="18">
        <v>0</v>
      </c>
      <c r="H18" s="18">
        <v>0</v>
      </c>
      <c r="I18" s="18">
        <v>0</v>
      </c>
      <c r="J18" s="18">
        <v>394.92924449999992</v>
      </c>
      <c r="K18" s="18">
        <v>416.45573969999992</v>
      </c>
      <c r="L18" s="18">
        <v>400.56555420000001</v>
      </c>
      <c r="M18" s="18">
        <v>441.72501030000001</v>
      </c>
      <c r="N18" s="18">
        <v>408.63798989999992</v>
      </c>
      <c r="O18" s="18">
        <v>547.75185780000004</v>
      </c>
      <c r="P18" s="18">
        <v>676.44575039999995</v>
      </c>
      <c r="Q18" s="18">
        <v>729.57544380000002</v>
      </c>
      <c r="R18" s="18">
        <v>1026.0409047000001</v>
      </c>
      <c r="S18" s="18">
        <v>1120.9944522000001</v>
      </c>
      <c r="T18" s="18">
        <v>1447.6789487999997</v>
      </c>
      <c r="U18" s="18">
        <v>1590.6463251</v>
      </c>
      <c r="V18" s="18">
        <v>1179.1182038999998</v>
      </c>
      <c r="W18" s="18">
        <v>1459.3391337</v>
      </c>
      <c r="X18" s="18">
        <v>1624.5749162999998</v>
      </c>
      <c r="Y18" s="18">
        <v>1181.3993036999998</v>
      </c>
      <c r="Z18" s="18">
        <v>1535.8224167999999</v>
      </c>
      <c r="AA18" s="18">
        <v>1403.7179478</v>
      </c>
      <c r="AB18" s="18">
        <v>1801.9248890999997</v>
      </c>
      <c r="AC18" s="18">
        <v>175000</v>
      </c>
      <c r="AD18" s="18">
        <v>175000</v>
      </c>
      <c r="AE18" s="18"/>
      <c r="AF18" s="18"/>
    </row>
    <row r="19" spans="1:32" x14ac:dyDescent="0.35">
      <c r="A19" s="11">
        <v>305</v>
      </c>
      <c r="B19" s="18" t="s">
        <v>21</v>
      </c>
      <c r="C19" s="18">
        <v>3397</v>
      </c>
      <c r="D19" s="18">
        <v>4789</v>
      </c>
      <c r="E19" s="18">
        <v>5401</v>
      </c>
      <c r="F19" s="18">
        <v>504</v>
      </c>
      <c r="G19" s="18">
        <v>504</v>
      </c>
      <c r="H19" s="18">
        <v>627</v>
      </c>
      <c r="I19" s="18">
        <v>913</v>
      </c>
      <c r="J19" s="18">
        <v>235</v>
      </c>
      <c r="K19" s="18">
        <v>336</v>
      </c>
      <c r="L19" s="18">
        <v>279</v>
      </c>
      <c r="M19" s="18">
        <v>453</v>
      </c>
      <c r="N19" s="18">
        <v>420</v>
      </c>
      <c r="O19" s="18">
        <v>599</v>
      </c>
      <c r="P19" s="18">
        <v>453</v>
      </c>
      <c r="Q19" s="18">
        <v>650</v>
      </c>
      <c r="R19" s="18">
        <v>487</v>
      </c>
      <c r="S19" s="18">
        <v>700</v>
      </c>
      <c r="T19" s="18">
        <v>673</v>
      </c>
      <c r="U19" s="18">
        <v>942</v>
      </c>
      <c r="V19" s="18">
        <v>0</v>
      </c>
      <c r="W19" s="18">
        <v>602</v>
      </c>
      <c r="X19" s="18">
        <v>1621</v>
      </c>
      <c r="Y19" s="18" t="s">
        <v>198</v>
      </c>
      <c r="Z19" s="18" t="s">
        <v>198</v>
      </c>
      <c r="AA19" s="18">
        <v>1200</v>
      </c>
      <c r="AB19" s="18">
        <v>1813</v>
      </c>
      <c r="AC19" s="18">
        <v>128820</v>
      </c>
      <c r="AD19" s="18">
        <v>128820</v>
      </c>
      <c r="AE19" s="18"/>
      <c r="AF19" s="18"/>
    </row>
    <row r="20" spans="1:32" x14ac:dyDescent="0.35">
      <c r="A20" s="11">
        <v>306</v>
      </c>
      <c r="B20" s="18" t="s">
        <v>3</v>
      </c>
      <c r="C20" s="18">
        <v>3734.3323799999998</v>
      </c>
      <c r="D20" s="18">
        <v>4798.1239999999998</v>
      </c>
      <c r="E20" s="18">
        <v>5112.1540000000005</v>
      </c>
      <c r="F20" s="18">
        <v>460</v>
      </c>
      <c r="G20" s="18">
        <v>460</v>
      </c>
      <c r="H20" s="18">
        <v>575</v>
      </c>
      <c r="I20" s="18">
        <v>840</v>
      </c>
      <c r="J20" s="18">
        <v>203</v>
      </c>
      <c r="K20" s="18">
        <v>284</v>
      </c>
      <c r="L20" s="18">
        <v>253</v>
      </c>
      <c r="M20" s="18">
        <v>397</v>
      </c>
      <c r="N20" s="18">
        <v>383</v>
      </c>
      <c r="O20" s="18">
        <v>512</v>
      </c>
      <c r="P20" s="18">
        <v>426</v>
      </c>
      <c r="Q20" s="18">
        <v>575</v>
      </c>
      <c r="R20" s="18">
        <v>481</v>
      </c>
      <c r="S20" s="18">
        <v>670</v>
      </c>
      <c r="T20" s="18">
        <v>717</v>
      </c>
      <c r="U20" s="18">
        <v>1015</v>
      </c>
      <c r="V20" s="18">
        <v>500</v>
      </c>
      <c r="W20" s="18">
        <v>539</v>
      </c>
      <c r="X20" s="18">
        <v>1503</v>
      </c>
      <c r="Y20" s="18">
        <v>807</v>
      </c>
      <c r="Z20" s="18">
        <v>1202</v>
      </c>
      <c r="AA20" s="18">
        <v>908</v>
      </c>
      <c r="AB20" s="18">
        <v>1524</v>
      </c>
      <c r="AC20" s="18">
        <v>140000</v>
      </c>
      <c r="AD20" s="18">
        <v>140000</v>
      </c>
      <c r="AE20" s="18"/>
      <c r="AF20" s="18"/>
    </row>
    <row r="21" spans="1:32" x14ac:dyDescent="0.35">
      <c r="A21" s="11">
        <v>307</v>
      </c>
      <c r="B21" s="18" t="s">
        <v>22</v>
      </c>
      <c r="C21" s="18">
        <v>3589.4300000000003</v>
      </c>
      <c r="D21" s="18">
        <v>5061.7400000000007</v>
      </c>
      <c r="E21" s="18">
        <v>5704.23</v>
      </c>
      <c r="F21" s="18">
        <v>527.22</v>
      </c>
      <c r="G21" s="18">
        <v>527.22</v>
      </c>
      <c r="H21" s="18">
        <v>659.03</v>
      </c>
      <c r="I21" s="18">
        <v>962.76</v>
      </c>
      <c r="J21" s="18">
        <v>267.57</v>
      </c>
      <c r="K21" s="18">
        <v>385.8</v>
      </c>
      <c r="L21" s="18">
        <v>323.58</v>
      </c>
      <c r="M21" s="18">
        <v>516.47</v>
      </c>
      <c r="N21" s="18">
        <v>510.25</v>
      </c>
      <c r="O21" s="18">
        <v>699.10414500000002</v>
      </c>
      <c r="P21" s="18">
        <v>553.80999999999995</v>
      </c>
      <c r="Q21" s="18">
        <v>784.04000000000008</v>
      </c>
      <c r="R21" s="18">
        <v>591.15</v>
      </c>
      <c r="S21" s="18">
        <v>846.27</v>
      </c>
      <c r="T21" s="18">
        <v>771.6</v>
      </c>
      <c r="U21" s="18">
        <v>1076.5</v>
      </c>
      <c r="V21" s="18">
        <v>0</v>
      </c>
      <c r="W21" s="18">
        <v>630.38</v>
      </c>
      <c r="X21" s="18">
        <v>1702.02</v>
      </c>
      <c r="Y21" s="18">
        <v>1031.53</v>
      </c>
      <c r="Z21" s="18">
        <v>1478.52</v>
      </c>
      <c r="AA21" s="18">
        <v>1255.02</v>
      </c>
      <c r="AB21" s="18">
        <v>1902.59</v>
      </c>
      <c r="AC21" s="18">
        <v>135015.29</v>
      </c>
      <c r="AD21" s="18">
        <v>135015.29</v>
      </c>
      <c r="AE21" s="18"/>
      <c r="AF21" s="18"/>
    </row>
    <row r="22" spans="1:32" x14ac:dyDescent="0.35">
      <c r="A22" s="11">
        <v>308</v>
      </c>
      <c r="B22" s="18" t="s">
        <v>23</v>
      </c>
      <c r="C22" s="18">
        <v>3381.4</v>
      </c>
      <c r="D22" s="18">
        <v>4768.3900000000003</v>
      </c>
      <c r="E22" s="18">
        <v>5373.64</v>
      </c>
      <c r="F22" s="18">
        <v>498.06</v>
      </c>
      <c r="G22" s="18">
        <v>498.06</v>
      </c>
      <c r="H22" s="18">
        <v>622.58000000000004</v>
      </c>
      <c r="I22" s="18">
        <v>909.5</v>
      </c>
      <c r="J22" s="18">
        <v>232.79</v>
      </c>
      <c r="K22" s="18">
        <v>335.65</v>
      </c>
      <c r="L22" s="18">
        <v>281.51</v>
      </c>
      <c r="M22" s="18">
        <v>449.34</v>
      </c>
      <c r="N22" s="18">
        <v>443.92</v>
      </c>
      <c r="O22" s="18">
        <v>627.99</v>
      </c>
      <c r="P22" s="18">
        <v>481.82</v>
      </c>
      <c r="Q22" s="18">
        <v>682.13</v>
      </c>
      <c r="R22" s="18">
        <v>514.29999999999995</v>
      </c>
      <c r="S22" s="18">
        <v>736.26</v>
      </c>
      <c r="T22" s="18">
        <v>671.29880000000003</v>
      </c>
      <c r="U22" s="18">
        <v>936.57</v>
      </c>
      <c r="V22" s="18">
        <v>0</v>
      </c>
      <c r="W22" s="18">
        <v>595.51</v>
      </c>
      <c r="X22" s="18">
        <v>1607.87</v>
      </c>
      <c r="Y22" s="18">
        <v>974.47</v>
      </c>
      <c r="Z22" s="18">
        <v>1396.73</v>
      </c>
      <c r="AA22" s="18">
        <v>1185.5999999999999</v>
      </c>
      <c r="AB22" s="18">
        <v>1797.35</v>
      </c>
      <c r="AC22" s="18">
        <v>127547</v>
      </c>
      <c r="AD22" s="18">
        <v>127547</v>
      </c>
      <c r="AE22" s="18"/>
      <c r="AF22" s="18"/>
    </row>
    <row r="23" spans="1:32" x14ac:dyDescent="0.35">
      <c r="A23" s="11">
        <v>309</v>
      </c>
      <c r="B23" s="18" t="s">
        <v>24</v>
      </c>
      <c r="C23" s="18">
        <v>3822.88</v>
      </c>
      <c r="D23" s="18">
        <v>5688.12</v>
      </c>
      <c r="E23" s="18">
        <v>5688.12</v>
      </c>
      <c r="F23" s="18">
        <v>1190.67</v>
      </c>
      <c r="G23" s="18">
        <v>1459.73</v>
      </c>
      <c r="H23" s="18">
        <v>0</v>
      </c>
      <c r="I23" s="18">
        <v>0</v>
      </c>
      <c r="J23" s="18">
        <v>215.5</v>
      </c>
      <c r="K23" s="18">
        <v>379.02</v>
      </c>
      <c r="L23" s="18">
        <v>263.39</v>
      </c>
      <c r="M23" s="18">
        <v>455.66</v>
      </c>
      <c r="N23" s="18">
        <v>335.21</v>
      </c>
      <c r="O23" s="18">
        <v>593.72</v>
      </c>
      <c r="P23" s="18">
        <v>430.97</v>
      </c>
      <c r="Q23" s="18">
        <v>754.46</v>
      </c>
      <c r="R23" s="18">
        <v>526.74</v>
      </c>
      <c r="S23" s="18">
        <v>922.14</v>
      </c>
      <c r="T23" s="18">
        <v>721.09</v>
      </c>
      <c r="U23" s="18">
        <v>1167.68</v>
      </c>
      <c r="V23" s="18">
        <v>710.2</v>
      </c>
      <c r="W23" s="18">
        <v>355.1</v>
      </c>
      <c r="X23" s="18">
        <v>710.2</v>
      </c>
      <c r="Y23" s="18">
        <v>869.76</v>
      </c>
      <c r="Z23" s="18">
        <v>1304.6199999999999</v>
      </c>
      <c r="AA23" s="18">
        <v>815.77</v>
      </c>
      <c r="AB23" s="18">
        <v>815.77</v>
      </c>
      <c r="AC23" s="18">
        <v>170000</v>
      </c>
      <c r="AD23" s="18">
        <v>0</v>
      </c>
      <c r="AE23" s="18"/>
      <c r="AF23" s="18"/>
    </row>
    <row r="24" spans="1:32" x14ac:dyDescent="0.35">
      <c r="A24" s="11">
        <v>310</v>
      </c>
      <c r="B24" s="18" t="s">
        <v>25</v>
      </c>
      <c r="C24" s="18">
        <v>3444.7653630704467</v>
      </c>
      <c r="D24" s="18">
        <v>4857.7404784004839</v>
      </c>
      <c r="E24" s="18">
        <v>5474.3355471063269</v>
      </c>
      <c r="F24" s="18">
        <v>505.09380000000004</v>
      </c>
      <c r="G24" s="18">
        <v>505.09380000000004</v>
      </c>
      <c r="H24" s="18">
        <v>631.36725000000001</v>
      </c>
      <c r="I24" s="18">
        <v>922.34520000000009</v>
      </c>
      <c r="J24" s="18">
        <v>236.07645000000002</v>
      </c>
      <c r="K24" s="18">
        <v>340.38929999999999</v>
      </c>
      <c r="L24" s="18">
        <v>285.48779999999999</v>
      </c>
      <c r="M24" s="18">
        <v>455.68245000000002</v>
      </c>
      <c r="N24" s="18">
        <v>450.19230000000005</v>
      </c>
      <c r="O24" s="18">
        <v>636.85739999999998</v>
      </c>
      <c r="P24" s="18">
        <v>488.62335000000002</v>
      </c>
      <c r="Q24" s="18">
        <v>691.75890000000004</v>
      </c>
      <c r="R24" s="18">
        <v>521.56425000000002</v>
      </c>
      <c r="S24" s="18">
        <v>746.6604000000001</v>
      </c>
      <c r="T24" s="18">
        <v>680.77859999999998</v>
      </c>
      <c r="U24" s="18">
        <v>949.79595000000006</v>
      </c>
      <c r="V24" s="18">
        <v>0</v>
      </c>
      <c r="W24" s="18">
        <v>603.91999999999996</v>
      </c>
      <c r="X24" s="18">
        <v>1630.57</v>
      </c>
      <c r="Y24" s="18">
        <v>988.23</v>
      </c>
      <c r="Z24" s="18">
        <v>1416.46</v>
      </c>
      <c r="AA24" s="18">
        <v>1202.3399999999999</v>
      </c>
      <c r="AB24" s="18">
        <v>1822.73</v>
      </c>
      <c r="AC24" s="18">
        <v>129347.93</v>
      </c>
      <c r="AD24" s="18">
        <v>129347.93</v>
      </c>
      <c r="AE24" s="18"/>
      <c r="AF24" s="18"/>
    </row>
    <row r="25" spans="1:32" x14ac:dyDescent="0.35">
      <c r="A25" s="11">
        <v>311</v>
      </c>
      <c r="B25" s="18" t="s">
        <v>26</v>
      </c>
      <c r="C25" s="18">
        <v>3381.4</v>
      </c>
      <c r="D25" s="18">
        <v>4768.3900000000003</v>
      </c>
      <c r="E25" s="18">
        <v>5373.64</v>
      </c>
      <c r="F25" s="18">
        <v>498.06</v>
      </c>
      <c r="G25" s="18">
        <v>498.06</v>
      </c>
      <c r="H25" s="18">
        <v>622.58000000000004</v>
      </c>
      <c r="I25" s="18">
        <v>882.43</v>
      </c>
      <c r="J25" s="18">
        <v>232.79</v>
      </c>
      <c r="K25" s="18">
        <v>335.65</v>
      </c>
      <c r="L25" s="18">
        <v>281.51</v>
      </c>
      <c r="M25" s="18">
        <v>449.34</v>
      </c>
      <c r="N25" s="18">
        <v>443.92</v>
      </c>
      <c r="O25" s="18">
        <v>627.99</v>
      </c>
      <c r="P25" s="18">
        <v>481.82</v>
      </c>
      <c r="Q25" s="18">
        <v>682.13</v>
      </c>
      <c r="R25" s="18">
        <v>514.29999999999995</v>
      </c>
      <c r="S25" s="18">
        <v>736.26</v>
      </c>
      <c r="T25" s="18">
        <v>671.3</v>
      </c>
      <c r="U25" s="18">
        <v>936.57</v>
      </c>
      <c r="V25" s="18">
        <v>0</v>
      </c>
      <c r="W25" s="18">
        <v>595.51</v>
      </c>
      <c r="X25" s="18">
        <v>1607.87</v>
      </c>
      <c r="Y25" s="18">
        <v>974.47</v>
      </c>
      <c r="Z25" s="18">
        <v>1396.74</v>
      </c>
      <c r="AA25" s="18">
        <v>1185.5999999999999</v>
      </c>
      <c r="AB25" s="18">
        <v>1797.35</v>
      </c>
      <c r="AC25" s="18">
        <v>127546.8</v>
      </c>
      <c r="AD25" s="18">
        <v>127546.8</v>
      </c>
      <c r="AE25" s="18"/>
      <c r="AF25" s="18"/>
    </row>
    <row r="26" spans="1:32" x14ac:dyDescent="0.35">
      <c r="A26" s="11">
        <v>312</v>
      </c>
      <c r="B26" s="18" t="s">
        <v>27</v>
      </c>
      <c r="C26" s="18">
        <v>3747.49608223616</v>
      </c>
      <c r="D26" s="18">
        <v>4859.2250883681654</v>
      </c>
      <c r="E26" s="18">
        <v>5553.396637058876</v>
      </c>
      <c r="F26" s="18">
        <v>0</v>
      </c>
      <c r="G26" s="18">
        <v>0</v>
      </c>
      <c r="H26" s="18">
        <v>1110.8699999999999</v>
      </c>
      <c r="I26" s="18">
        <v>1444.13</v>
      </c>
      <c r="J26" s="18">
        <v>105.25</v>
      </c>
      <c r="K26" s="18">
        <v>136.83000000000001</v>
      </c>
      <c r="L26" s="18">
        <v>210.5</v>
      </c>
      <c r="M26" s="18">
        <v>273.65000000000003</v>
      </c>
      <c r="N26" s="18">
        <v>315.75</v>
      </c>
      <c r="O26" s="18">
        <v>410.48</v>
      </c>
      <c r="P26" s="18">
        <v>421</v>
      </c>
      <c r="Q26" s="18">
        <v>547.29999999999995</v>
      </c>
      <c r="R26" s="18">
        <v>526.25</v>
      </c>
      <c r="S26" s="18">
        <v>684.12</v>
      </c>
      <c r="T26" s="18">
        <v>631.5</v>
      </c>
      <c r="U26" s="18">
        <v>820.95</v>
      </c>
      <c r="V26" s="18">
        <v>0</v>
      </c>
      <c r="W26" s="18">
        <v>791.7</v>
      </c>
      <c r="X26" s="18">
        <v>1192.9000000000001</v>
      </c>
      <c r="Y26" s="18">
        <v>989.1</v>
      </c>
      <c r="Z26" s="18">
        <v>1417.7</v>
      </c>
      <c r="AA26" s="18">
        <v>632.01</v>
      </c>
      <c r="AB26" s="18">
        <v>1767.4</v>
      </c>
      <c r="AC26" s="18">
        <v>140000</v>
      </c>
      <c r="AD26" s="18">
        <v>140000</v>
      </c>
      <c r="AE26" s="18"/>
      <c r="AF26" s="18"/>
    </row>
    <row r="27" spans="1:32" x14ac:dyDescent="0.35">
      <c r="A27" s="11">
        <v>313</v>
      </c>
      <c r="B27" s="18" t="s">
        <v>28</v>
      </c>
      <c r="C27" s="18">
        <v>3438.8191199999997</v>
      </c>
      <c r="D27" s="18">
        <v>4846.6591200000003</v>
      </c>
      <c r="E27" s="18">
        <v>5461.0191199999999</v>
      </c>
      <c r="F27" s="18">
        <v>505.55</v>
      </c>
      <c r="G27" s="18">
        <v>505.55</v>
      </c>
      <c r="H27" s="18">
        <v>631.94000000000005</v>
      </c>
      <c r="I27" s="18">
        <v>923.18</v>
      </c>
      <c r="J27" s="18">
        <v>236.29</v>
      </c>
      <c r="K27" s="18">
        <v>340.7</v>
      </c>
      <c r="L27" s="18">
        <v>285.75</v>
      </c>
      <c r="M27" s="18">
        <v>456.09</v>
      </c>
      <c r="N27" s="18">
        <v>450.6</v>
      </c>
      <c r="O27" s="18">
        <v>637.42999999999995</v>
      </c>
      <c r="P27" s="18">
        <v>489.06</v>
      </c>
      <c r="Q27" s="18">
        <v>692.38</v>
      </c>
      <c r="R27" s="18">
        <v>522.03</v>
      </c>
      <c r="S27" s="18">
        <v>747.33</v>
      </c>
      <c r="T27" s="18">
        <v>681.39</v>
      </c>
      <c r="U27" s="18">
        <v>950.65</v>
      </c>
      <c r="V27" s="18">
        <v>0</v>
      </c>
      <c r="W27" s="18">
        <v>604.46</v>
      </c>
      <c r="X27" s="18">
        <v>1632.04</v>
      </c>
      <c r="Y27" s="18">
        <v>0</v>
      </c>
      <c r="Z27" s="18">
        <v>0</v>
      </c>
      <c r="AA27" s="18">
        <v>1203.43</v>
      </c>
      <c r="AB27" s="18">
        <v>1824.37</v>
      </c>
      <c r="AC27" s="18">
        <v>129464.56</v>
      </c>
      <c r="AD27" s="18">
        <v>129464.56</v>
      </c>
      <c r="AE27" s="18"/>
      <c r="AF27" s="18"/>
    </row>
    <row r="28" spans="1:32" x14ac:dyDescent="0.35">
      <c r="A28" s="11">
        <v>314</v>
      </c>
      <c r="B28" s="18" t="s">
        <v>29</v>
      </c>
      <c r="C28" s="18">
        <v>3409.2438862651757</v>
      </c>
      <c r="D28" s="18">
        <v>4807.655626239296</v>
      </c>
      <c r="E28" s="18">
        <v>5417.8944655197474</v>
      </c>
      <c r="F28" s="18">
        <v>505.54920000000004</v>
      </c>
      <c r="G28" s="18">
        <v>505.54920000000004</v>
      </c>
      <c r="H28" s="18">
        <v>631.93650000000002</v>
      </c>
      <c r="I28" s="18">
        <v>923.17680000000007</v>
      </c>
      <c r="J28" s="18">
        <v>236.28930000000003</v>
      </c>
      <c r="K28" s="18">
        <v>340.69620000000003</v>
      </c>
      <c r="L28" s="18">
        <v>285.74520000000001</v>
      </c>
      <c r="M28" s="18">
        <v>456.09330000000006</v>
      </c>
      <c r="N28" s="18">
        <v>450.59820000000002</v>
      </c>
      <c r="O28" s="18">
        <v>637.43160000000012</v>
      </c>
      <c r="P28" s="18">
        <v>489.06390000000005</v>
      </c>
      <c r="Q28" s="18">
        <v>692.38260000000002</v>
      </c>
      <c r="R28" s="18">
        <v>522.03450000000009</v>
      </c>
      <c r="S28" s="18">
        <v>747.33360000000005</v>
      </c>
      <c r="T28" s="18">
        <v>681.39240000000007</v>
      </c>
      <c r="U28" s="18">
        <v>950.65230000000008</v>
      </c>
      <c r="V28" s="18">
        <v>0</v>
      </c>
      <c r="W28" s="18">
        <v>604.46100000000001</v>
      </c>
      <c r="X28" s="18">
        <v>1632.0447000000001</v>
      </c>
      <c r="Y28" s="18">
        <v>989.11800000000005</v>
      </c>
      <c r="Z28" s="18">
        <v>1417.7358000000002</v>
      </c>
      <c r="AA28" s="18">
        <v>1203.4269000000002</v>
      </c>
      <c r="AB28" s="18">
        <v>1824.37</v>
      </c>
      <c r="AC28" s="18">
        <v>175000</v>
      </c>
      <c r="AD28" s="18">
        <v>175000</v>
      </c>
      <c r="AE28" s="18"/>
      <c r="AF28" s="18"/>
    </row>
    <row r="29" spans="1:32" x14ac:dyDescent="0.35">
      <c r="A29" s="11">
        <v>315</v>
      </c>
      <c r="B29" s="18" t="s">
        <v>30</v>
      </c>
      <c r="C29" s="18">
        <v>3386.44</v>
      </c>
      <c r="D29" s="18">
        <v>4796.0099999999993</v>
      </c>
      <c r="E29" s="18">
        <v>5400.25</v>
      </c>
      <c r="F29" s="18">
        <v>526.0752</v>
      </c>
      <c r="G29" s="18">
        <v>526.0752</v>
      </c>
      <c r="H29" s="18">
        <v>654.67680000000007</v>
      </c>
      <c r="I29" s="18">
        <v>952.78200000000004</v>
      </c>
      <c r="J29" s="18">
        <v>245.50380000000001</v>
      </c>
      <c r="K29" s="18">
        <v>350.71679999999998</v>
      </c>
      <c r="L29" s="18">
        <v>292.27080000000001</v>
      </c>
      <c r="M29" s="18">
        <v>473.47379999999998</v>
      </c>
      <c r="N29" s="18">
        <v>438.39600000000002</v>
      </c>
      <c r="O29" s="18">
        <v>625.44359999999995</v>
      </c>
      <c r="P29" s="18">
        <v>473.47379999999998</v>
      </c>
      <c r="Q29" s="18">
        <v>678.05520000000001</v>
      </c>
      <c r="R29" s="18">
        <v>508.54140000000001</v>
      </c>
      <c r="S29" s="18">
        <v>730.66680000000008</v>
      </c>
      <c r="T29" s="18">
        <v>701.43359999999996</v>
      </c>
      <c r="U29" s="18">
        <v>982.01520000000005</v>
      </c>
      <c r="V29" s="18">
        <v>0</v>
      </c>
      <c r="W29" s="18">
        <v>625.44359999999995</v>
      </c>
      <c r="X29" s="18">
        <v>1683.4488000000001</v>
      </c>
      <c r="Y29" s="18">
        <v>1022.9274</v>
      </c>
      <c r="Z29" s="18">
        <v>1461.3336000000002</v>
      </c>
      <c r="AA29" s="18">
        <v>1245.0528000000002</v>
      </c>
      <c r="AB29" s="18">
        <v>1882.1958</v>
      </c>
      <c r="AC29" s="18">
        <v>133000</v>
      </c>
      <c r="AD29" s="18">
        <v>133000</v>
      </c>
      <c r="AE29" s="18"/>
      <c r="AF29" s="18"/>
    </row>
    <row r="30" spans="1:32" x14ac:dyDescent="0.35">
      <c r="A30" s="11">
        <v>316</v>
      </c>
      <c r="B30" s="18" t="s">
        <v>31</v>
      </c>
      <c r="C30" s="18">
        <v>3528.52</v>
      </c>
      <c r="D30" s="18">
        <v>4975.8599999999997</v>
      </c>
      <c r="E30" s="18">
        <v>5607.45</v>
      </c>
      <c r="F30" s="18">
        <v>519.73</v>
      </c>
      <c r="G30" s="18">
        <v>519.73</v>
      </c>
      <c r="H30" s="18">
        <v>649.66</v>
      </c>
      <c r="I30" s="18">
        <v>949.07</v>
      </c>
      <c r="J30" s="18">
        <v>242.92</v>
      </c>
      <c r="K30" s="18">
        <v>350.25</v>
      </c>
      <c r="L30" s="18">
        <v>293.76</v>
      </c>
      <c r="M30" s="18">
        <v>468.89</v>
      </c>
      <c r="N30" s="18">
        <v>463.24</v>
      </c>
      <c r="O30" s="18">
        <v>655.30999999999995</v>
      </c>
      <c r="P30" s="18">
        <v>502.78</v>
      </c>
      <c r="Q30" s="18">
        <v>711.81</v>
      </c>
      <c r="R30" s="18">
        <v>536.67999999999995</v>
      </c>
      <c r="S30" s="18">
        <v>768.3</v>
      </c>
      <c r="T30" s="18">
        <v>700.51</v>
      </c>
      <c r="U30" s="18">
        <v>977.32</v>
      </c>
      <c r="V30" s="18">
        <v>0</v>
      </c>
      <c r="W30" s="18">
        <v>621.41999999999996</v>
      </c>
      <c r="X30" s="18">
        <v>1677.83</v>
      </c>
      <c r="Y30" s="18">
        <v>2000</v>
      </c>
      <c r="Z30" s="18">
        <v>2000</v>
      </c>
      <c r="AA30" s="18">
        <v>2475.12</v>
      </c>
      <c r="AB30" s="18">
        <v>3817.26</v>
      </c>
      <c r="AC30" s="18">
        <v>175000</v>
      </c>
      <c r="AD30" s="18">
        <v>175000</v>
      </c>
      <c r="AE30" s="18"/>
      <c r="AF30" s="18"/>
    </row>
    <row r="31" spans="1:32" x14ac:dyDescent="0.35">
      <c r="A31" s="11">
        <v>317</v>
      </c>
      <c r="B31" s="18" t="s">
        <v>32</v>
      </c>
      <c r="C31" s="18">
        <v>3446.3720203499997</v>
      </c>
      <c r="D31" s="18">
        <v>4833.3619600000002</v>
      </c>
      <c r="E31" s="18">
        <v>5438.6136200000001</v>
      </c>
      <c r="F31" s="18">
        <v>498.06040000000002</v>
      </c>
      <c r="G31" s="18">
        <v>498.06040000000002</v>
      </c>
      <c r="H31" s="18">
        <v>622.57550000000003</v>
      </c>
      <c r="I31" s="18">
        <v>909.50160000000005</v>
      </c>
      <c r="J31" s="18">
        <v>232.78910000000002</v>
      </c>
      <c r="K31" s="18">
        <v>335.64940000000001</v>
      </c>
      <c r="L31" s="18">
        <v>281.51240000000001</v>
      </c>
      <c r="M31" s="18">
        <v>449.33710000000002</v>
      </c>
      <c r="N31" s="18">
        <v>443.92340000000002</v>
      </c>
      <c r="O31" s="18">
        <v>627.98919999999998</v>
      </c>
      <c r="P31" s="18">
        <v>481.8193</v>
      </c>
      <c r="Q31" s="18">
        <v>682.12620000000004</v>
      </c>
      <c r="R31" s="18">
        <v>514.30150000000003</v>
      </c>
      <c r="S31" s="18">
        <v>736.26319999999998</v>
      </c>
      <c r="T31" s="18">
        <v>671.29880000000003</v>
      </c>
      <c r="U31" s="18">
        <v>936.57010000000002</v>
      </c>
      <c r="V31" s="18">
        <v>0</v>
      </c>
      <c r="W31" s="18">
        <v>595.50700000000006</v>
      </c>
      <c r="X31" s="18">
        <v>1607.8688999999999</v>
      </c>
      <c r="Y31" s="18">
        <v>974.46600000000001</v>
      </c>
      <c r="Z31" s="18">
        <v>1396.7346</v>
      </c>
      <c r="AA31" s="18">
        <v>1185.6003000000001</v>
      </c>
      <c r="AB31" s="18">
        <v>1797.3484000000001</v>
      </c>
      <c r="AC31" s="18">
        <v>127546.772</v>
      </c>
      <c r="AD31" s="18">
        <v>127546.772</v>
      </c>
      <c r="AE31" s="18"/>
      <c r="AF31" s="18"/>
    </row>
    <row r="32" spans="1:32" x14ac:dyDescent="0.35">
      <c r="A32" s="11">
        <v>318</v>
      </c>
      <c r="B32" s="18" t="s">
        <v>33</v>
      </c>
      <c r="C32" s="18">
        <v>3450.1266004951622</v>
      </c>
      <c r="D32" s="18">
        <v>4865.3033460727229</v>
      </c>
      <c r="E32" s="18">
        <v>5482.8649904449876</v>
      </c>
      <c r="F32" s="18">
        <v>505.55</v>
      </c>
      <c r="G32" s="18">
        <v>505.55</v>
      </c>
      <c r="H32" s="18">
        <v>631.94000000000005</v>
      </c>
      <c r="I32" s="18">
        <v>923.18</v>
      </c>
      <c r="J32" s="18">
        <v>236.29</v>
      </c>
      <c r="K32" s="18">
        <v>340.7</v>
      </c>
      <c r="L32" s="18">
        <v>285.75</v>
      </c>
      <c r="M32" s="18">
        <v>456.09</v>
      </c>
      <c r="N32" s="18">
        <v>450.6</v>
      </c>
      <c r="O32" s="18">
        <v>637.42999999999995</v>
      </c>
      <c r="P32" s="18">
        <v>489.06</v>
      </c>
      <c r="Q32" s="18">
        <v>692.38</v>
      </c>
      <c r="R32" s="18">
        <v>522.03</v>
      </c>
      <c r="S32" s="18">
        <v>747.33</v>
      </c>
      <c r="T32" s="18">
        <v>681.39</v>
      </c>
      <c r="U32" s="18">
        <v>950.65</v>
      </c>
      <c r="V32" s="18">
        <v>0</v>
      </c>
      <c r="W32" s="18">
        <v>604.46</v>
      </c>
      <c r="X32" s="18">
        <v>1632.04</v>
      </c>
      <c r="Y32" s="18">
        <v>989.12</v>
      </c>
      <c r="Z32" s="18">
        <v>1417.74</v>
      </c>
      <c r="AA32" s="18">
        <v>1203.43</v>
      </c>
      <c r="AB32" s="18">
        <v>1824.37</v>
      </c>
      <c r="AC32" s="18">
        <v>129464.56</v>
      </c>
      <c r="AD32" s="18">
        <v>129464.56</v>
      </c>
      <c r="AE32" s="18"/>
      <c r="AF32" s="18"/>
    </row>
    <row r="33" spans="1:32" x14ac:dyDescent="0.35">
      <c r="A33" s="11">
        <v>319</v>
      </c>
      <c r="B33" s="18" t="s">
        <v>34</v>
      </c>
      <c r="C33" s="18">
        <v>3432.2394600000002</v>
      </c>
      <c r="D33" s="18">
        <v>4840.0840800000005</v>
      </c>
      <c r="E33" s="18">
        <v>5454.4362600000004</v>
      </c>
      <c r="F33" s="18">
        <v>505.54920000000004</v>
      </c>
      <c r="G33" s="18">
        <v>505.54920000000004</v>
      </c>
      <c r="H33" s="18">
        <v>631.93650000000002</v>
      </c>
      <c r="I33" s="18">
        <v>923.17680000000007</v>
      </c>
      <c r="J33" s="18">
        <v>236.28930000000003</v>
      </c>
      <c r="K33" s="18">
        <v>340.69620000000003</v>
      </c>
      <c r="L33" s="18">
        <v>285.74520000000001</v>
      </c>
      <c r="M33" s="18">
        <v>456.09330000000006</v>
      </c>
      <c r="N33" s="18">
        <v>450.59820000000002</v>
      </c>
      <c r="O33" s="18">
        <v>637.43160000000012</v>
      </c>
      <c r="P33" s="18">
        <v>489.06390000000005</v>
      </c>
      <c r="Q33" s="18">
        <v>692.38260000000002</v>
      </c>
      <c r="R33" s="18">
        <v>522.03450000000009</v>
      </c>
      <c r="S33" s="18">
        <v>747.33360000000005</v>
      </c>
      <c r="T33" s="18">
        <v>681.39240000000007</v>
      </c>
      <c r="U33" s="18">
        <v>950.65230000000008</v>
      </c>
      <c r="V33" s="18">
        <v>0</v>
      </c>
      <c r="W33" s="18">
        <v>604.46100000000001</v>
      </c>
      <c r="X33" s="18">
        <v>1632.0447000000001</v>
      </c>
      <c r="Y33" s="18">
        <v>989.11800000000005</v>
      </c>
      <c r="Z33" s="18">
        <v>1417.7358000000002</v>
      </c>
      <c r="AA33" s="18">
        <v>1203.4269000000002</v>
      </c>
      <c r="AB33" s="18">
        <v>1824.3732000000002</v>
      </c>
      <c r="AC33" s="18">
        <v>129464.55600000001</v>
      </c>
      <c r="AD33" s="18">
        <v>129464.55600000001</v>
      </c>
      <c r="AE33" s="18">
        <v>49455.9</v>
      </c>
      <c r="AF33" s="18">
        <v>76931.400000000009</v>
      </c>
    </row>
    <row r="34" spans="1:32" x14ac:dyDescent="0.35">
      <c r="A34" s="11">
        <v>320</v>
      </c>
      <c r="B34" s="18" t="s">
        <v>35</v>
      </c>
      <c r="C34" s="18">
        <v>3498.37</v>
      </c>
      <c r="D34" s="18">
        <v>4933.5200000000004</v>
      </c>
      <c r="E34" s="18">
        <v>5560.56</v>
      </c>
      <c r="F34" s="18">
        <v>498</v>
      </c>
      <c r="G34" s="18">
        <v>498</v>
      </c>
      <c r="H34" s="18">
        <v>623</v>
      </c>
      <c r="I34" s="18">
        <v>910</v>
      </c>
      <c r="J34" s="18">
        <v>233</v>
      </c>
      <c r="K34" s="18">
        <v>336</v>
      </c>
      <c r="L34" s="18">
        <v>282</v>
      </c>
      <c r="M34" s="18">
        <v>449</v>
      </c>
      <c r="N34" s="18">
        <v>444</v>
      </c>
      <c r="O34" s="18">
        <v>628</v>
      </c>
      <c r="P34" s="18">
        <v>482</v>
      </c>
      <c r="Q34" s="18">
        <v>682</v>
      </c>
      <c r="R34" s="18">
        <v>514</v>
      </c>
      <c r="S34" s="18">
        <v>736</v>
      </c>
      <c r="T34" s="18">
        <v>671</v>
      </c>
      <c r="U34" s="18">
        <v>937</v>
      </c>
      <c r="V34" s="18">
        <v>0</v>
      </c>
      <c r="W34" s="18">
        <v>596</v>
      </c>
      <c r="X34" s="18">
        <v>1608</v>
      </c>
      <c r="Y34" s="18">
        <v>974</v>
      </c>
      <c r="Z34" s="18">
        <v>1397</v>
      </c>
      <c r="AA34" s="18">
        <v>1186</v>
      </c>
      <c r="AB34" s="18">
        <v>1797</v>
      </c>
      <c r="AC34" s="18">
        <v>127547</v>
      </c>
      <c r="AD34" s="18">
        <v>127547</v>
      </c>
      <c r="AE34" s="18" t="s">
        <v>198</v>
      </c>
      <c r="AF34" s="18" t="s">
        <v>198</v>
      </c>
    </row>
    <row r="35" spans="1:32" x14ac:dyDescent="0.35">
      <c r="A35" s="11">
        <v>330</v>
      </c>
      <c r="B35" s="18" t="s">
        <v>36</v>
      </c>
      <c r="C35" s="18">
        <v>3213</v>
      </c>
      <c r="D35" s="18">
        <v>4404</v>
      </c>
      <c r="E35" s="18">
        <v>4963</v>
      </c>
      <c r="F35" s="18">
        <v>460</v>
      </c>
      <c r="G35" s="18">
        <v>460</v>
      </c>
      <c r="H35" s="18">
        <v>575</v>
      </c>
      <c r="I35" s="18">
        <v>840</v>
      </c>
      <c r="J35" s="18">
        <v>215</v>
      </c>
      <c r="K35" s="18">
        <v>310</v>
      </c>
      <c r="L35" s="18">
        <v>260</v>
      </c>
      <c r="M35" s="18">
        <v>415</v>
      </c>
      <c r="N35" s="18">
        <v>410</v>
      </c>
      <c r="O35" s="18">
        <v>580</v>
      </c>
      <c r="P35" s="18">
        <v>445</v>
      </c>
      <c r="Q35" s="18">
        <v>630</v>
      </c>
      <c r="R35" s="18">
        <v>475</v>
      </c>
      <c r="S35" s="18">
        <v>680</v>
      </c>
      <c r="T35" s="18">
        <v>620</v>
      </c>
      <c r="U35" s="18">
        <v>865</v>
      </c>
      <c r="V35" s="18">
        <v>0</v>
      </c>
      <c r="W35" s="18">
        <v>550</v>
      </c>
      <c r="X35" s="18">
        <v>1485</v>
      </c>
      <c r="Y35" s="18">
        <v>900</v>
      </c>
      <c r="Z35" s="18">
        <v>1290</v>
      </c>
      <c r="AA35" s="18">
        <v>1095</v>
      </c>
      <c r="AB35" s="18">
        <v>1660</v>
      </c>
      <c r="AC35" s="18">
        <v>117800</v>
      </c>
      <c r="AD35" s="18">
        <v>117800</v>
      </c>
      <c r="AE35" s="18" t="s">
        <v>198</v>
      </c>
      <c r="AF35" s="18" t="s">
        <v>198</v>
      </c>
    </row>
    <row r="36" spans="1:32" x14ac:dyDescent="0.35">
      <c r="A36" s="11">
        <v>331</v>
      </c>
      <c r="B36" s="18" t="s">
        <v>38</v>
      </c>
      <c r="C36" s="18">
        <v>3143.9556643810861</v>
      </c>
      <c r="D36" s="18">
        <v>4429.2726343810864</v>
      </c>
      <c r="E36" s="18">
        <v>4990.1564643810871</v>
      </c>
      <c r="F36" s="18">
        <v>461.55020000000002</v>
      </c>
      <c r="G36" s="18">
        <v>461.55020000000002</v>
      </c>
      <c r="H36" s="18">
        <v>576.93775000000005</v>
      </c>
      <c r="I36" s="18">
        <v>842.83080000000007</v>
      </c>
      <c r="J36" s="18">
        <v>215.72455000000002</v>
      </c>
      <c r="K36" s="18">
        <v>311.04470000000003</v>
      </c>
      <c r="L36" s="18">
        <v>260.87620000000004</v>
      </c>
      <c r="M36" s="18">
        <v>416.39855000000006</v>
      </c>
      <c r="N36" s="18">
        <v>411.38170000000002</v>
      </c>
      <c r="O36" s="18">
        <v>581.95460000000003</v>
      </c>
      <c r="P36" s="18">
        <v>446.49965000000003</v>
      </c>
      <c r="Q36" s="18">
        <v>632.12310000000002</v>
      </c>
      <c r="R36" s="18">
        <v>476.60075000000006</v>
      </c>
      <c r="S36" s="18">
        <v>682.29160000000002</v>
      </c>
      <c r="T36" s="18">
        <v>622.08940000000007</v>
      </c>
      <c r="U36" s="18">
        <v>867.91505000000006</v>
      </c>
      <c r="V36" s="18">
        <v>0</v>
      </c>
      <c r="W36" s="18">
        <v>551.85350000000005</v>
      </c>
      <c r="X36" s="18">
        <v>1490.0044500000001</v>
      </c>
      <c r="Y36" s="18">
        <v>903.03300000000013</v>
      </c>
      <c r="Z36" s="18">
        <v>1294.3473000000001</v>
      </c>
      <c r="AA36" s="18">
        <v>1098.6901500000001</v>
      </c>
      <c r="AB36" s="18">
        <v>1665.5942000000002</v>
      </c>
      <c r="AC36" s="18">
        <v>118196.986</v>
      </c>
      <c r="AD36" s="18">
        <v>118196.986</v>
      </c>
      <c r="AE36" s="18" t="s">
        <v>198</v>
      </c>
      <c r="AF36" s="18" t="s">
        <v>198</v>
      </c>
    </row>
    <row r="37" spans="1:32" x14ac:dyDescent="0.35">
      <c r="A37" s="11">
        <v>332</v>
      </c>
      <c r="B37" s="18" t="s">
        <v>39</v>
      </c>
      <c r="C37" s="18">
        <v>3132.9179100000001</v>
      </c>
      <c r="D37" s="18">
        <v>4417.9484300000004</v>
      </c>
      <c r="E37" s="18">
        <v>4978.8322600000001</v>
      </c>
      <c r="F37" s="18">
        <v>461.55020000000002</v>
      </c>
      <c r="G37" s="18">
        <v>461.55020000000002</v>
      </c>
      <c r="H37" s="18">
        <v>576.93775000000005</v>
      </c>
      <c r="I37" s="18">
        <v>842.83080000000007</v>
      </c>
      <c r="J37" s="18">
        <v>215.72455000000002</v>
      </c>
      <c r="K37" s="18">
        <v>311.04470000000003</v>
      </c>
      <c r="L37" s="18">
        <v>260.87620000000004</v>
      </c>
      <c r="M37" s="18">
        <v>416.39855000000006</v>
      </c>
      <c r="N37" s="18">
        <v>411.38170000000002</v>
      </c>
      <c r="O37" s="18">
        <v>581.95460000000003</v>
      </c>
      <c r="P37" s="18">
        <v>446.49965000000003</v>
      </c>
      <c r="Q37" s="18">
        <v>632.12310000000002</v>
      </c>
      <c r="R37" s="18">
        <v>476.60075000000006</v>
      </c>
      <c r="S37" s="18">
        <v>682.29160000000002</v>
      </c>
      <c r="T37" s="18">
        <v>622.08940000000007</v>
      </c>
      <c r="U37" s="18">
        <v>867.91505000000006</v>
      </c>
      <c r="V37" s="18">
        <v>0</v>
      </c>
      <c r="W37" s="18">
        <v>551.85350000000005</v>
      </c>
      <c r="X37" s="18">
        <v>1490.0044499999999</v>
      </c>
      <c r="Y37" s="18">
        <v>0</v>
      </c>
      <c r="Z37" s="18">
        <v>0</v>
      </c>
      <c r="AA37" s="18">
        <v>1098.6901499999999</v>
      </c>
      <c r="AB37" s="18">
        <v>1665.5942</v>
      </c>
      <c r="AC37" s="18">
        <v>118196.781277683</v>
      </c>
      <c r="AD37" s="18">
        <v>118196.781277683</v>
      </c>
      <c r="AE37" s="18">
        <v>0</v>
      </c>
      <c r="AF37" s="18">
        <v>0</v>
      </c>
    </row>
    <row r="38" spans="1:32" x14ac:dyDescent="0.35">
      <c r="A38" s="11">
        <v>333</v>
      </c>
      <c r="B38" s="18" t="s">
        <v>40</v>
      </c>
      <c r="C38" s="18">
        <v>3512.7</v>
      </c>
      <c r="D38" s="18">
        <v>4977.1769239000005</v>
      </c>
      <c r="E38" s="18">
        <v>4977.1769239000005</v>
      </c>
      <c r="F38" s="18" t="s">
        <v>198</v>
      </c>
      <c r="G38" s="18" t="s">
        <v>198</v>
      </c>
      <c r="H38" s="18" t="s">
        <v>198</v>
      </c>
      <c r="I38" s="18" t="s">
        <v>198</v>
      </c>
      <c r="J38" s="18" t="s">
        <v>198</v>
      </c>
      <c r="K38" s="18" t="s">
        <v>198</v>
      </c>
      <c r="L38" s="18">
        <v>77</v>
      </c>
      <c r="M38" s="18">
        <v>350</v>
      </c>
      <c r="N38" s="18">
        <v>485</v>
      </c>
      <c r="O38" s="18">
        <v>676</v>
      </c>
      <c r="P38" s="18">
        <v>551</v>
      </c>
      <c r="Q38" s="18">
        <v>771</v>
      </c>
      <c r="R38" s="18">
        <v>602</v>
      </c>
      <c r="S38" s="18">
        <v>855</v>
      </c>
      <c r="T38" s="18">
        <v>630</v>
      </c>
      <c r="U38" s="18">
        <v>900</v>
      </c>
      <c r="V38" s="18">
        <v>0</v>
      </c>
      <c r="W38" s="18">
        <v>846</v>
      </c>
      <c r="X38" s="18">
        <v>1227</v>
      </c>
      <c r="Y38" s="18">
        <v>0</v>
      </c>
      <c r="Z38" s="18">
        <v>0</v>
      </c>
      <c r="AA38" s="18">
        <v>1225</v>
      </c>
      <c r="AB38" s="18">
        <v>1776</v>
      </c>
      <c r="AC38" s="18">
        <v>129057</v>
      </c>
      <c r="AD38" s="18">
        <v>129057</v>
      </c>
      <c r="AE38" s="18">
        <v>0</v>
      </c>
      <c r="AF38" s="18">
        <v>0</v>
      </c>
    </row>
    <row r="39" spans="1:32" x14ac:dyDescent="0.35">
      <c r="A39" s="11">
        <v>334</v>
      </c>
      <c r="B39" s="18" t="s">
        <v>41</v>
      </c>
      <c r="C39" s="18">
        <v>3094.67</v>
      </c>
      <c r="D39" s="18">
        <v>4364.05</v>
      </c>
      <c r="E39" s="18">
        <v>4917.9799999999996</v>
      </c>
      <c r="F39" s="18">
        <v>461.55</v>
      </c>
      <c r="G39" s="18">
        <v>461.55</v>
      </c>
      <c r="H39" s="18">
        <v>576.94000000000005</v>
      </c>
      <c r="I39" s="18">
        <v>842.83</v>
      </c>
      <c r="J39" s="18">
        <v>215.72</v>
      </c>
      <c r="K39" s="18">
        <v>311.04000000000002</v>
      </c>
      <c r="L39" s="18">
        <v>260.88</v>
      </c>
      <c r="M39" s="18">
        <v>416.4</v>
      </c>
      <c r="N39" s="18">
        <v>411.38</v>
      </c>
      <c r="O39" s="18">
        <v>581.95000000000005</v>
      </c>
      <c r="P39" s="18">
        <v>446.5</v>
      </c>
      <c r="Q39" s="18">
        <v>632.12</v>
      </c>
      <c r="R39" s="18">
        <v>476.6</v>
      </c>
      <c r="S39" s="18">
        <v>682.29</v>
      </c>
      <c r="T39" s="18">
        <v>622.09</v>
      </c>
      <c r="U39" s="18">
        <v>867.92</v>
      </c>
      <c r="V39" s="18">
        <v>0</v>
      </c>
      <c r="W39" s="18">
        <v>551.85</v>
      </c>
      <c r="X39" s="18">
        <v>1490</v>
      </c>
      <c r="Y39" s="18">
        <v>900</v>
      </c>
      <c r="Z39" s="18">
        <v>1290</v>
      </c>
      <c r="AA39" s="18">
        <v>1098.69</v>
      </c>
      <c r="AB39" s="18">
        <v>1665.59</v>
      </c>
      <c r="AC39" s="18">
        <v>118197</v>
      </c>
      <c r="AD39" s="18">
        <v>117800</v>
      </c>
      <c r="AE39" s="18" t="s">
        <v>198</v>
      </c>
      <c r="AF39" s="18" t="s">
        <v>198</v>
      </c>
    </row>
    <row r="40" spans="1:32" x14ac:dyDescent="0.35">
      <c r="A40" s="11">
        <v>335</v>
      </c>
      <c r="B40" s="18" t="s">
        <v>42</v>
      </c>
      <c r="C40" s="18">
        <v>3129.3917799999999</v>
      </c>
      <c r="D40" s="18">
        <v>4708.5725199999997</v>
      </c>
      <c r="E40" s="18">
        <v>4708.5725199999997</v>
      </c>
      <c r="F40" s="18">
        <v>1228</v>
      </c>
      <c r="G40" s="18">
        <v>1473</v>
      </c>
      <c r="H40" s="18">
        <v>0</v>
      </c>
      <c r="I40" s="18">
        <v>0</v>
      </c>
      <c r="J40" s="18">
        <v>210</v>
      </c>
      <c r="K40" s="18">
        <v>300</v>
      </c>
      <c r="L40" s="18">
        <v>250</v>
      </c>
      <c r="M40" s="18">
        <v>405</v>
      </c>
      <c r="N40" s="18">
        <v>375</v>
      </c>
      <c r="O40" s="18">
        <v>535</v>
      </c>
      <c r="P40" s="18">
        <v>405</v>
      </c>
      <c r="Q40" s="18">
        <v>580</v>
      </c>
      <c r="R40" s="18">
        <v>435</v>
      </c>
      <c r="S40" s="18">
        <v>625</v>
      </c>
      <c r="T40" s="18">
        <v>600</v>
      </c>
      <c r="U40" s="18">
        <v>840</v>
      </c>
      <c r="V40" s="18">
        <v>0</v>
      </c>
      <c r="W40" s="18">
        <v>535</v>
      </c>
      <c r="X40" s="18">
        <v>535</v>
      </c>
      <c r="Y40" s="18" t="s">
        <v>198</v>
      </c>
      <c r="Z40" s="18" t="s">
        <v>198</v>
      </c>
      <c r="AA40" s="18">
        <v>850</v>
      </c>
      <c r="AB40" s="18">
        <v>1270</v>
      </c>
      <c r="AC40" s="18">
        <v>175000</v>
      </c>
      <c r="AD40" s="18">
        <v>175000</v>
      </c>
      <c r="AE40" s="18" t="s">
        <v>198</v>
      </c>
      <c r="AF40" s="18" t="s">
        <v>198</v>
      </c>
    </row>
    <row r="41" spans="1:32" x14ac:dyDescent="0.35">
      <c r="A41" s="11">
        <v>336</v>
      </c>
      <c r="B41" s="18" t="s">
        <v>43</v>
      </c>
      <c r="C41" s="18">
        <v>3133.52</v>
      </c>
      <c r="D41" s="18">
        <v>4418.84</v>
      </c>
      <c r="E41" s="18">
        <v>4979.7299999999996</v>
      </c>
      <c r="F41" s="18">
        <v>461.55</v>
      </c>
      <c r="G41" s="18">
        <v>461.55</v>
      </c>
      <c r="H41" s="18">
        <v>576.94000000000005</v>
      </c>
      <c r="I41" s="18">
        <v>842.83</v>
      </c>
      <c r="J41" s="18">
        <v>215.72</v>
      </c>
      <c r="K41" s="18">
        <v>311.04000000000002</v>
      </c>
      <c r="L41" s="18">
        <v>260.88</v>
      </c>
      <c r="M41" s="18">
        <v>416.4</v>
      </c>
      <c r="N41" s="18">
        <v>411.38</v>
      </c>
      <c r="O41" s="18">
        <v>581.95000000000005</v>
      </c>
      <c r="P41" s="18">
        <v>446.5</v>
      </c>
      <c r="Q41" s="18">
        <v>632.12</v>
      </c>
      <c r="R41" s="18">
        <v>476.6</v>
      </c>
      <c r="S41" s="18">
        <v>682.29</v>
      </c>
      <c r="T41" s="18">
        <v>622.09</v>
      </c>
      <c r="U41" s="18">
        <v>867.92</v>
      </c>
      <c r="V41" s="18">
        <v>0</v>
      </c>
      <c r="W41" s="18">
        <v>551.85</v>
      </c>
      <c r="X41" s="18">
        <v>1490</v>
      </c>
      <c r="Y41" s="18">
        <v>903.03</v>
      </c>
      <c r="Z41" s="18">
        <v>1294.3499999999999</v>
      </c>
      <c r="AA41" s="18">
        <v>1098.69</v>
      </c>
      <c r="AB41" s="18">
        <v>1665.59</v>
      </c>
      <c r="AC41" s="18">
        <v>118196.99</v>
      </c>
      <c r="AD41" s="18">
        <v>118196.99</v>
      </c>
      <c r="AE41" s="18" t="s">
        <v>198</v>
      </c>
      <c r="AF41" s="18" t="s">
        <v>198</v>
      </c>
    </row>
    <row r="42" spans="1:32" x14ac:dyDescent="0.35">
      <c r="A42" s="11">
        <v>340</v>
      </c>
      <c r="B42" s="18" t="s">
        <v>44</v>
      </c>
      <c r="C42" s="18">
        <v>3126.4977600000002</v>
      </c>
      <c r="D42" s="18">
        <v>4408.9324800000004</v>
      </c>
      <c r="E42" s="18">
        <v>4968.5585600000004</v>
      </c>
      <c r="F42" s="18">
        <v>460.51519999999999</v>
      </c>
      <c r="G42" s="18">
        <v>460.51519999999999</v>
      </c>
      <c r="H42" s="18">
        <v>575.64400000000001</v>
      </c>
      <c r="I42" s="18">
        <v>840.94079999999997</v>
      </c>
      <c r="J42" s="18">
        <v>215.24080000000001</v>
      </c>
      <c r="K42" s="18">
        <v>310.34719999999999</v>
      </c>
      <c r="L42" s="18">
        <v>260.2912</v>
      </c>
      <c r="M42" s="18">
        <v>415.46480000000003</v>
      </c>
      <c r="N42" s="18">
        <v>410.45920000000001</v>
      </c>
      <c r="O42" s="18">
        <v>580.64959999999996</v>
      </c>
      <c r="P42" s="18">
        <v>445.4984</v>
      </c>
      <c r="Q42" s="18">
        <v>630.7056</v>
      </c>
      <c r="R42" s="18">
        <v>475.53199999999998</v>
      </c>
      <c r="S42" s="18">
        <v>680.76160000000004</v>
      </c>
      <c r="T42" s="18">
        <v>620.69439999999997</v>
      </c>
      <c r="U42" s="18">
        <v>865.96879999999999</v>
      </c>
      <c r="V42" s="18">
        <v>0</v>
      </c>
      <c r="W42" s="18">
        <v>550.61599999999999</v>
      </c>
      <c r="X42" s="18">
        <v>1486.6632</v>
      </c>
      <c r="Y42" s="18">
        <v>901.00800000000004</v>
      </c>
      <c r="Z42" s="18">
        <v>1291.4448</v>
      </c>
      <c r="AA42" s="18">
        <v>1096.2264</v>
      </c>
      <c r="AB42" s="18">
        <v>1661.8592000000001</v>
      </c>
      <c r="AC42" s="18">
        <v>117931.936</v>
      </c>
      <c r="AD42" s="18">
        <v>117931.936</v>
      </c>
      <c r="AE42" s="18">
        <v>45050.400000000001</v>
      </c>
      <c r="AF42" s="18">
        <v>70078.399999999994</v>
      </c>
    </row>
    <row r="43" spans="1:32" x14ac:dyDescent="0.35">
      <c r="A43" s="11">
        <v>341</v>
      </c>
      <c r="B43" s="18" t="s">
        <v>46</v>
      </c>
      <c r="C43" s="18">
        <v>3152.3094947542495</v>
      </c>
      <c r="D43" s="18">
        <v>4445.3317370789991</v>
      </c>
      <c r="E43" s="18">
        <v>5009.5779770942499</v>
      </c>
      <c r="F43" s="18">
        <v>460</v>
      </c>
      <c r="G43" s="18">
        <v>460</v>
      </c>
      <c r="H43" s="18">
        <v>575</v>
      </c>
      <c r="I43" s="18">
        <v>840</v>
      </c>
      <c r="J43" s="18">
        <v>215</v>
      </c>
      <c r="K43" s="18">
        <v>310</v>
      </c>
      <c r="L43" s="18">
        <v>260</v>
      </c>
      <c r="M43" s="18">
        <v>415</v>
      </c>
      <c r="N43" s="18">
        <v>410</v>
      </c>
      <c r="O43" s="18">
        <v>580</v>
      </c>
      <c r="P43" s="18">
        <v>445</v>
      </c>
      <c r="Q43" s="18">
        <v>630</v>
      </c>
      <c r="R43" s="18">
        <v>475</v>
      </c>
      <c r="S43" s="18">
        <v>680</v>
      </c>
      <c r="T43" s="18">
        <v>620</v>
      </c>
      <c r="U43" s="18">
        <v>865</v>
      </c>
      <c r="V43" s="18">
        <v>0</v>
      </c>
      <c r="W43" s="18">
        <v>550</v>
      </c>
      <c r="X43" s="18">
        <v>1485</v>
      </c>
      <c r="Y43" s="18">
        <v>0</v>
      </c>
      <c r="Z43" s="18">
        <v>0</v>
      </c>
      <c r="AA43" s="18">
        <v>1095</v>
      </c>
      <c r="AB43" s="18">
        <v>1660</v>
      </c>
      <c r="AC43" s="18">
        <v>117800</v>
      </c>
      <c r="AD43" s="18">
        <v>117800</v>
      </c>
      <c r="AE43" s="18" t="s">
        <v>198</v>
      </c>
      <c r="AF43" s="18" t="s">
        <v>198</v>
      </c>
    </row>
    <row r="44" spans="1:32" x14ac:dyDescent="0.35">
      <c r="A44" s="11">
        <v>342</v>
      </c>
      <c r="B44" s="18" t="s">
        <v>47</v>
      </c>
      <c r="C44" s="18">
        <v>3428.3300000000004</v>
      </c>
      <c r="D44" s="18">
        <v>4519.3899999999994</v>
      </c>
      <c r="E44" s="18">
        <v>5498.25</v>
      </c>
      <c r="F44" s="18" t="s">
        <v>198</v>
      </c>
      <c r="G44" s="18" t="s">
        <v>198</v>
      </c>
      <c r="H44" s="18">
        <v>1576.59</v>
      </c>
      <c r="I44" s="18">
        <v>2267.33</v>
      </c>
      <c r="J44" s="18" t="s">
        <v>198</v>
      </c>
      <c r="K44" s="18" t="s">
        <v>198</v>
      </c>
      <c r="L44" s="18" t="s">
        <v>198</v>
      </c>
      <c r="M44" s="18" t="s">
        <v>198</v>
      </c>
      <c r="N44" s="18" t="s">
        <v>198</v>
      </c>
      <c r="O44" s="18" t="s">
        <v>198</v>
      </c>
      <c r="P44" s="18">
        <v>62.47</v>
      </c>
      <c r="Q44" s="18" t="s">
        <v>198</v>
      </c>
      <c r="R44" s="18">
        <v>276.69</v>
      </c>
      <c r="S44" s="18" t="s">
        <v>198</v>
      </c>
      <c r="T44" s="18">
        <v>634.13</v>
      </c>
      <c r="U44" s="18">
        <v>293.94</v>
      </c>
      <c r="V44" s="18">
        <v>0</v>
      </c>
      <c r="W44" s="18">
        <v>0</v>
      </c>
      <c r="X44" s="18">
        <v>0</v>
      </c>
      <c r="Y44" s="18">
        <v>0</v>
      </c>
      <c r="Z44" s="18">
        <v>0</v>
      </c>
      <c r="AA44" s="18">
        <v>338.39</v>
      </c>
      <c r="AB44" s="18">
        <v>582.23</v>
      </c>
      <c r="AC44" s="18">
        <v>100000</v>
      </c>
      <c r="AD44" s="18">
        <v>100000</v>
      </c>
      <c r="AE44" s="18" t="s">
        <v>198</v>
      </c>
      <c r="AF44" s="18" t="s">
        <v>198</v>
      </c>
    </row>
    <row r="45" spans="1:32" x14ac:dyDescent="0.35">
      <c r="A45" s="11">
        <v>343</v>
      </c>
      <c r="B45" s="18" t="s">
        <v>48</v>
      </c>
      <c r="C45" s="18">
        <v>3148</v>
      </c>
      <c r="D45" s="18">
        <v>4416</v>
      </c>
      <c r="E45" s="18">
        <v>4975</v>
      </c>
      <c r="F45" s="18">
        <v>460</v>
      </c>
      <c r="G45" s="18">
        <v>460</v>
      </c>
      <c r="H45" s="18">
        <v>575</v>
      </c>
      <c r="I45" s="18">
        <v>840</v>
      </c>
      <c r="J45" s="18">
        <v>215</v>
      </c>
      <c r="K45" s="18">
        <v>310</v>
      </c>
      <c r="L45" s="18">
        <v>260</v>
      </c>
      <c r="M45" s="18">
        <v>415</v>
      </c>
      <c r="N45" s="18">
        <v>410</v>
      </c>
      <c r="O45" s="18">
        <v>580</v>
      </c>
      <c r="P45" s="18">
        <v>445</v>
      </c>
      <c r="Q45" s="18">
        <v>630</v>
      </c>
      <c r="R45" s="18">
        <v>475</v>
      </c>
      <c r="S45" s="18">
        <v>680</v>
      </c>
      <c r="T45" s="18">
        <v>620</v>
      </c>
      <c r="U45" s="18">
        <v>865</v>
      </c>
      <c r="V45" s="18">
        <v>0</v>
      </c>
      <c r="W45" s="18">
        <v>550</v>
      </c>
      <c r="X45" s="18">
        <v>1485</v>
      </c>
      <c r="Y45" s="18">
        <v>0</v>
      </c>
      <c r="Z45" s="18">
        <v>0</v>
      </c>
      <c r="AA45" s="18">
        <v>1095</v>
      </c>
      <c r="AB45" s="18">
        <v>1660</v>
      </c>
      <c r="AC45" s="18">
        <v>117800</v>
      </c>
      <c r="AD45" s="18">
        <v>117800</v>
      </c>
      <c r="AE45" s="18">
        <v>0</v>
      </c>
      <c r="AF45" s="18">
        <v>0</v>
      </c>
    </row>
    <row r="46" spans="1:32" x14ac:dyDescent="0.35">
      <c r="A46" s="11">
        <v>344</v>
      </c>
      <c r="B46" s="18" t="s">
        <v>49</v>
      </c>
      <c r="C46" s="18">
        <v>3123</v>
      </c>
      <c r="D46" s="18">
        <v>4404</v>
      </c>
      <c r="E46" s="18">
        <v>4963</v>
      </c>
      <c r="F46" s="18">
        <v>460</v>
      </c>
      <c r="G46" s="18">
        <v>460</v>
      </c>
      <c r="H46" s="18">
        <v>575</v>
      </c>
      <c r="I46" s="18">
        <v>840</v>
      </c>
      <c r="J46" s="18">
        <v>215</v>
      </c>
      <c r="K46" s="18">
        <v>310</v>
      </c>
      <c r="L46" s="18">
        <v>260</v>
      </c>
      <c r="M46" s="18">
        <v>415</v>
      </c>
      <c r="N46" s="18">
        <v>410</v>
      </c>
      <c r="O46" s="18">
        <v>580</v>
      </c>
      <c r="P46" s="18">
        <v>445</v>
      </c>
      <c r="Q46" s="18">
        <v>630</v>
      </c>
      <c r="R46" s="18">
        <v>475</v>
      </c>
      <c r="S46" s="18">
        <v>680</v>
      </c>
      <c r="T46" s="18">
        <v>620</v>
      </c>
      <c r="U46" s="18">
        <v>865</v>
      </c>
      <c r="V46" s="18">
        <v>0</v>
      </c>
      <c r="W46" s="18">
        <v>550</v>
      </c>
      <c r="X46" s="18">
        <v>1485</v>
      </c>
      <c r="Y46" s="18">
        <v>900</v>
      </c>
      <c r="Z46" s="18">
        <v>1290</v>
      </c>
      <c r="AA46" s="18">
        <v>1095</v>
      </c>
      <c r="AB46" s="18">
        <v>1660</v>
      </c>
      <c r="AC46" s="18">
        <v>117800</v>
      </c>
      <c r="AD46" s="18">
        <v>117800</v>
      </c>
      <c r="AE46" s="18">
        <v>45000</v>
      </c>
      <c r="AF46" s="18">
        <v>70000</v>
      </c>
    </row>
    <row r="47" spans="1:32" x14ac:dyDescent="0.35">
      <c r="A47" s="11">
        <v>350</v>
      </c>
      <c r="B47" s="18" t="s">
        <v>50</v>
      </c>
      <c r="C47" s="18">
        <v>3139.7080499999997</v>
      </c>
      <c r="D47" s="18">
        <v>4427.5613999999996</v>
      </c>
      <c r="E47" s="18">
        <v>4989.5520500000002</v>
      </c>
      <c r="F47" s="18">
        <v>417.57212250000003</v>
      </c>
      <c r="G47" s="18">
        <v>417.57212250000003</v>
      </c>
      <c r="H47" s="18">
        <v>578.07624999999996</v>
      </c>
      <c r="I47" s="18">
        <v>844.49399999999991</v>
      </c>
      <c r="J47" s="18">
        <v>216.15025</v>
      </c>
      <c r="K47" s="18">
        <v>311.6585</v>
      </c>
      <c r="L47" s="18">
        <v>261.39099999999996</v>
      </c>
      <c r="M47" s="18">
        <v>417.22024999999996</v>
      </c>
      <c r="N47" s="18">
        <v>412.19349999999997</v>
      </c>
      <c r="O47" s="18">
        <v>583.10299999999995</v>
      </c>
      <c r="P47" s="18">
        <v>447.38074999999998</v>
      </c>
      <c r="Q47" s="18">
        <v>633.37049999999999</v>
      </c>
      <c r="R47" s="18">
        <v>477.54124999999999</v>
      </c>
      <c r="S47" s="18">
        <v>683.63799999999992</v>
      </c>
      <c r="T47" s="18">
        <v>623.31700000000001</v>
      </c>
      <c r="U47" s="18">
        <v>869.62774999999999</v>
      </c>
      <c r="V47" s="18">
        <v>0</v>
      </c>
      <c r="W47" s="18">
        <v>552.9425</v>
      </c>
      <c r="X47" s="18">
        <v>1492.9447499999999</v>
      </c>
      <c r="Y47" s="18">
        <v>904.81499999999994</v>
      </c>
      <c r="Z47" s="18">
        <v>1296.9014999999999</v>
      </c>
      <c r="AA47" s="18">
        <v>1100.85825</v>
      </c>
      <c r="AB47" s="18">
        <v>1668.8809999999999</v>
      </c>
      <c r="AC47" s="18">
        <v>118430.23</v>
      </c>
      <c r="AD47" s="18">
        <v>118430.23</v>
      </c>
      <c r="AE47" s="18" t="s">
        <v>198</v>
      </c>
      <c r="AF47" s="18" t="s">
        <v>198</v>
      </c>
    </row>
    <row r="48" spans="1:32" x14ac:dyDescent="0.35">
      <c r="A48" s="11">
        <v>351</v>
      </c>
      <c r="B48" s="18" t="s">
        <v>51</v>
      </c>
      <c r="C48" s="18">
        <v>3123</v>
      </c>
      <c r="D48" s="18">
        <v>4404</v>
      </c>
      <c r="E48" s="18">
        <v>4963</v>
      </c>
      <c r="F48" s="18">
        <v>460</v>
      </c>
      <c r="G48" s="18">
        <v>460</v>
      </c>
      <c r="H48" s="18">
        <v>575</v>
      </c>
      <c r="I48" s="18">
        <v>840</v>
      </c>
      <c r="J48" s="18">
        <v>215</v>
      </c>
      <c r="K48" s="18">
        <v>310</v>
      </c>
      <c r="L48" s="18">
        <v>260</v>
      </c>
      <c r="M48" s="18">
        <v>415</v>
      </c>
      <c r="N48" s="18">
        <v>410</v>
      </c>
      <c r="O48" s="18">
        <v>580</v>
      </c>
      <c r="P48" s="18">
        <v>445</v>
      </c>
      <c r="Q48" s="18">
        <v>630</v>
      </c>
      <c r="R48" s="18">
        <v>475</v>
      </c>
      <c r="S48" s="18">
        <v>680</v>
      </c>
      <c r="T48" s="18">
        <v>620</v>
      </c>
      <c r="U48" s="18">
        <v>865</v>
      </c>
      <c r="V48" s="18">
        <v>0</v>
      </c>
      <c r="W48" s="18">
        <v>550</v>
      </c>
      <c r="X48" s="18">
        <v>1485</v>
      </c>
      <c r="Y48" s="18">
        <v>900</v>
      </c>
      <c r="Z48" s="18">
        <v>1290</v>
      </c>
      <c r="AA48" s="18">
        <v>1095</v>
      </c>
      <c r="AB48" s="18">
        <v>1660</v>
      </c>
      <c r="AC48" s="18">
        <v>117800</v>
      </c>
      <c r="AD48" s="18">
        <v>117800</v>
      </c>
      <c r="AE48" s="18">
        <v>0</v>
      </c>
      <c r="AF48" s="18">
        <v>0</v>
      </c>
    </row>
    <row r="49" spans="1:32" x14ac:dyDescent="0.35">
      <c r="A49" s="11">
        <v>352</v>
      </c>
      <c r="B49" s="18" t="s">
        <v>52</v>
      </c>
      <c r="C49" s="18">
        <v>3485.5393606560001</v>
      </c>
      <c r="D49" s="18">
        <v>4640.6017818940009</v>
      </c>
      <c r="E49" s="18">
        <v>5292.1797153148009</v>
      </c>
      <c r="F49" s="18" t="s">
        <v>198</v>
      </c>
      <c r="G49" s="18" t="s">
        <v>198</v>
      </c>
      <c r="H49" s="18">
        <v>522.32286867719995</v>
      </c>
      <c r="I49" s="18">
        <v>501.13351380119997</v>
      </c>
      <c r="J49" s="18">
        <v>313.60245216480001</v>
      </c>
      <c r="K49" s="18">
        <v>150.44441961960001</v>
      </c>
      <c r="L49" s="18">
        <v>373.99738454519996</v>
      </c>
      <c r="M49" s="18">
        <v>210.83935199999996</v>
      </c>
      <c r="N49" s="18">
        <v>405.78141685919996</v>
      </c>
      <c r="O49" s="18">
        <v>248.98019077679999</v>
      </c>
      <c r="P49" s="18">
        <v>460.87373953679997</v>
      </c>
      <c r="Q49" s="18">
        <v>397.30567490879997</v>
      </c>
      <c r="R49" s="18">
        <v>517.02025897439989</v>
      </c>
      <c r="S49" s="18">
        <v>465.11161051199997</v>
      </c>
      <c r="T49" s="18">
        <v>603.89661396600002</v>
      </c>
      <c r="U49" s="18">
        <v>528.67967513999997</v>
      </c>
      <c r="V49" s="18">
        <v>0</v>
      </c>
      <c r="W49" s="18">
        <v>402.59774264399999</v>
      </c>
      <c r="X49" s="18">
        <v>2186.7414232032002</v>
      </c>
      <c r="Y49" s="18">
        <v>554.50749575999998</v>
      </c>
      <c r="Z49" s="18">
        <v>1581.2951400000002</v>
      </c>
      <c r="AA49" s="18">
        <v>692.89190444519988</v>
      </c>
      <c r="AB49" s="18">
        <v>2967.5845000000004</v>
      </c>
      <c r="AC49" s="18">
        <v>155000</v>
      </c>
      <c r="AD49" s="18">
        <v>155000</v>
      </c>
      <c r="AE49" s="18" t="s">
        <v>198</v>
      </c>
      <c r="AF49" s="18" t="s">
        <v>198</v>
      </c>
    </row>
    <row r="50" spans="1:32" x14ac:dyDescent="0.35">
      <c r="A50" s="11">
        <v>353</v>
      </c>
      <c r="B50" s="18" t="s">
        <v>53</v>
      </c>
      <c r="C50" s="18">
        <v>3138.62</v>
      </c>
      <c r="D50" s="18">
        <v>4426.0200000000004</v>
      </c>
      <c r="E50" s="18">
        <v>4987.82</v>
      </c>
      <c r="F50" s="18">
        <v>462.3</v>
      </c>
      <c r="G50" s="18">
        <v>462.3</v>
      </c>
      <c r="H50" s="18">
        <v>577.88</v>
      </c>
      <c r="I50" s="18">
        <v>844.2</v>
      </c>
      <c r="J50" s="18">
        <v>216.08</v>
      </c>
      <c r="K50" s="18">
        <v>311.55</v>
      </c>
      <c r="L50" s="18">
        <v>261.3</v>
      </c>
      <c r="M50" s="18">
        <v>417.08</v>
      </c>
      <c r="N50" s="18">
        <v>412.05</v>
      </c>
      <c r="O50" s="18">
        <v>582.9</v>
      </c>
      <c r="P50" s="18">
        <v>447.23</v>
      </c>
      <c r="Q50" s="18">
        <v>633.15</v>
      </c>
      <c r="R50" s="18">
        <v>477.38</v>
      </c>
      <c r="S50" s="18">
        <v>683.4</v>
      </c>
      <c r="T50" s="18">
        <v>623.1</v>
      </c>
      <c r="U50" s="18">
        <v>869.33</v>
      </c>
      <c r="V50" s="18">
        <v>0</v>
      </c>
      <c r="W50" s="18">
        <v>552.75</v>
      </c>
      <c r="X50" s="18">
        <v>1492.43</v>
      </c>
      <c r="Y50" s="18">
        <v>904.5</v>
      </c>
      <c r="Z50" s="18">
        <v>1296.45</v>
      </c>
      <c r="AA50" s="18">
        <v>1100.48</v>
      </c>
      <c r="AB50" s="18">
        <v>1668.3</v>
      </c>
      <c r="AC50" s="18">
        <v>118389</v>
      </c>
      <c r="AD50" s="18">
        <v>118389</v>
      </c>
      <c r="AE50" s="18" t="s">
        <v>198</v>
      </c>
      <c r="AF50" s="18" t="s">
        <v>198</v>
      </c>
    </row>
    <row r="51" spans="1:32" x14ac:dyDescent="0.35">
      <c r="A51" s="11">
        <v>354</v>
      </c>
      <c r="B51" s="18" t="s">
        <v>54</v>
      </c>
      <c r="C51" s="18">
        <v>3140.0203499999998</v>
      </c>
      <c r="D51" s="18">
        <v>4428.0018</v>
      </c>
      <c r="E51" s="18">
        <v>4990.0313500000002</v>
      </c>
      <c r="F51" s="18">
        <v>462.50700000000001</v>
      </c>
      <c r="G51" s="18">
        <v>462.50700000000001</v>
      </c>
      <c r="H51" s="18">
        <v>578.13374999999996</v>
      </c>
      <c r="I51" s="18">
        <v>844.57799999999997</v>
      </c>
      <c r="J51" s="18">
        <v>216.17175</v>
      </c>
      <c r="K51" s="18">
        <v>311.68950000000001</v>
      </c>
      <c r="L51" s="18">
        <v>261.41699999999997</v>
      </c>
      <c r="M51" s="18">
        <v>417.26175000000001</v>
      </c>
      <c r="N51" s="18">
        <v>412.23449999999997</v>
      </c>
      <c r="O51" s="18">
        <v>583.16099999999994</v>
      </c>
      <c r="P51" s="18">
        <v>447.42525000000001</v>
      </c>
      <c r="Q51" s="18">
        <v>633.43349999999998</v>
      </c>
      <c r="R51" s="18">
        <v>477.58875</v>
      </c>
      <c r="S51" s="18">
        <v>683.70600000000002</v>
      </c>
      <c r="T51" s="18">
        <v>623.423</v>
      </c>
      <c r="U51" s="18">
        <v>869.71424999999999</v>
      </c>
      <c r="V51" s="18">
        <v>0</v>
      </c>
      <c r="W51" s="18">
        <v>552.99749999999995</v>
      </c>
      <c r="X51" s="18">
        <v>1493.0932499999999</v>
      </c>
      <c r="Y51" s="18">
        <v>904.90499999999997</v>
      </c>
      <c r="Z51" s="18">
        <v>1297.0304999999998</v>
      </c>
      <c r="AA51" s="18">
        <v>1100.96775</v>
      </c>
      <c r="AB51" s="18">
        <v>1669.047</v>
      </c>
      <c r="AC51" s="18">
        <v>118442.01</v>
      </c>
      <c r="AD51" s="18">
        <v>118442.01</v>
      </c>
      <c r="AE51" s="18">
        <v>45245.25</v>
      </c>
      <c r="AF51" s="18">
        <v>70381.5</v>
      </c>
    </row>
    <row r="52" spans="1:32" x14ac:dyDescent="0.35">
      <c r="A52" s="11">
        <v>355</v>
      </c>
      <c r="B52" s="18" t="s">
        <v>55</v>
      </c>
      <c r="C52" s="18">
        <v>3123</v>
      </c>
      <c r="D52" s="18">
        <v>4404</v>
      </c>
      <c r="E52" s="18">
        <v>4963</v>
      </c>
      <c r="F52" s="18">
        <v>460</v>
      </c>
      <c r="G52" s="18">
        <v>460</v>
      </c>
      <c r="H52" s="18">
        <v>575</v>
      </c>
      <c r="I52" s="18">
        <v>840</v>
      </c>
      <c r="J52" s="18">
        <v>215</v>
      </c>
      <c r="K52" s="18">
        <v>310</v>
      </c>
      <c r="L52" s="18">
        <v>260</v>
      </c>
      <c r="M52" s="18">
        <v>415</v>
      </c>
      <c r="N52" s="18">
        <v>410</v>
      </c>
      <c r="O52" s="18">
        <v>580</v>
      </c>
      <c r="P52" s="18">
        <v>445</v>
      </c>
      <c r="Q52" s="18">
        <v>630</v>
      </c>
      <c r="R52" s="18">
        <v>475</v>
      </c>
      <c r="S52" s="18">
        <v>680</v>
      </c>
      <c r="T52" s="18">
        <v>620</v>
      </c>
      <c r="U52" s="18">
        <v>865</v>
      </c>
      <c r="V52" s="18">
        <v>0</v>
      </c>
      <c r="W52" s="18">
        <v>550</v>
      </c>
      <c r="X52" s="18">
        <v>1485</v>
      </c>
      <c r="Y52" s="18">
        <v>900</v>
      </c>
      <c r="Z52" s="18">
        <v>1290</v>
      </c>
      <c r="AA52" s="18">
        <v>1095</v>
      </c>
      <c r="AB52" s="18">
        <v>1660</v>
      </c>
      <c r="AC52" s="18">
        <v>117800</v>
      </c>
      <c r="AD52" s="18">
        <v>117800</v>
      </c>
      <c r="AE52" s="18" t="s">
        <v>198</v>
      </c>
      <c r="AF52" s="18" t="s">
        <v>198</v>
      </c>
    </row>
    <row r="53" spans="1:32" x14ac:dyDescent="0.35">
      <c r="A53" s="11">
        <v>356</v>
      </c>
      <c r="B53" s="18" t="s">
        <v>56</v>
      </c>
      <c r="C53" s="18">
        <v>3294</v>
      </c>
      <c r="D53" s="18">
        <v>4426</v>
      </c>
      <c r="E53" s="18">
        <v>4989</v>
      </c>
      <c r="F53" s="18">
        <v>0</v>
      </c>
      <c r="G53" s="18">
        <v>462</v>
      </c>
      <c r="H53" s="18">
        <v>1067</v>
      </c>
      <c r="I53" s="18">
        <v>844</v>
      </c>
      <c r="J53" s="18">
        <v>115</v>
      </c>
      <c r="K53" s="18">
        <v>312</v>
      </c>
      <c r="L53" s="18">
        <v>116</v>
      </c>
      <c r="M53" s="18">
        <v>417</v>
      </c>
      <c r="N53" s="18">
        <v>181</v>
      </c>
      <c r="O53" s="18">
        <v>583</v>
      </c>
      <c r="P53" s="18">
        <v>244</v>
      </c>
      <c r="Q53" s="18">
        <v>633</v>
      </c>
      <c r="R53" s="18">
        <v>250</v>
      </c>
      <c r="S53" s="18">
        <v>683</v>
      </c>
      <c r="T53" s="18">
        <v>352</v>
      </c>
      <c r="U53" s="18">
        <v>870</v>
      </c>
      <c r="V53" s="18">
        <v>0</v>
      </c>
      <c r="W53" s="18">
        <v>665</v>
      </c>
      <c r="X53" s="18">
        <v>1493</v>
      </c>
      <c r="Y53" s="18">
        <v>0</v>
      </c>
      <c r="Z53" s="18">
        <v>0</v>
      </c>
      <c r="AA53" s="18">
        <v>443</v>
      </c>
      <c r="AB53" s="18">
        <v>1669</v>
      </c>
      <c r="AC53" s="18">
        <v>132990</v>
      </c>
      <c r="AD53" s="18">
        <v>117800</v>
      </c>
      <c r="AE53" s="18" t="s">
        <v>198</v>
      </c>
      <c r="AF53" s="18" t="s">
        <v>198</v>
      </c>
    </row>
    <row r="54" spans="1:32" x14ac:dyDescent="0.35">
      <c r="A54" s="11">
        <v>357</v>
      </c>
      <c r="B54" s="18" t="s">
        <v>57</v>
      </c>
      <c r="C54" s="18">
        <v>3123</v>
      </c>
      <c r="D54" s="18">
        <v>4404</v>
      </c>
      <c r="E54" s="18">
        <v>4963</v>
      </c>
      <c r="F54" s="18">
        <v>460</v>
      </c>
      <c r="G54" s="18">
        <v>460</v>
      </c>
      <c r="H54" s="18">
        <v>575</v>
      </c>
      <c r="I54" s="18">
        <v>840</v>
      </c>
      <c r="J54" s="18">
        <v>215</v>
      </c>
      <c r="K54" s="18">
        <v>310</v>
      </c>
      <c r="L54" s="18">
        <v>260</v>
      </c>
      <c r="M54" s="18">
        <v>415</v>
      </c>
      <c r="N54" s="18">
        <v>410</v>
      </c>
      <c r="O54" s="18">
        <v>580</v>
      </c>
      <c r="P54" s="18">
        <v>445</v>
      </c>
      <c r="Q54" s="18">
        <v>630</v>
      </c>
      <c r="R54" s="18">
        <v>475</v>
      </c>
      <c r="S54" s="18">
        <v>680</v>
      </c>
      <c r="T54" s="18">
        <v>620</v>
      </c>
      <c r="U54" s="18">
        <v>865</v>
      </c>
      <c r="V54" s="18">
        <v>0</v>
      </c>
      <c r="W54" s="18">
        <v>550</v>
      </c>
      <c r="X54" s="18">
        <v>1485</v>
      </c>
      <c r="Y54" s="18">
        <v>900</v>
      </c>
      <c r="Z54" s="18">
        <v>1290</v>
      </c>
      <c r="AA54" s="18">
        <v>1095</v>
      </c>
      <c r="AB54" s="18">
        <v>1660</v>
      </c>
      <c r="AC54" s="18">
        <v>117800</v>
      </c>
      <c r="AD54" s="18">
        <v>117800</v>
      </c>
      <c r="AE54" s="18" t="s">
        <v>198</v>
      </c>
      <c r="AF54" s="18" t="s">
        <v>198</v>
      </c>
    </row>
    <row r="55" spans="1:32" x14ac:dyDescent="0.35">
      <c r="A55" s="11">
        <v>358</v>
      </c>
      <c r="B55" s="18" t="s">
        <v>58</v>
      </c>
      <c r="C55" s="18">
        <v>3207.18</v>
      </c>
      <c r="D55" s="18">
        <v>4495.16</v>
      </c>
      <c r="E55" s="18">
        <v>5057.21</v>
      </c>
      <c r="F55" s="18">
        <v>462.51</v>
      </c>
      <c r="G55" s="18">
        <v>462.51</v>
      </c>
      <c r="H55" s="18">
        <v>578.13</v>
      </c>
      <c r="I55" s="18">
        <v>844.58</v>
      </c>
      <c r="J55" s="18">
        <v>216.17</v>
      </c>
      <c r="K55" s="18">
        <v>311.69</v>
      </c>
      <c r="L55" s="18">
        <v>261.42</v>
      </c>
      <c r="M55" s="18">
        <v>417.26</v>
      </c>
      <c r="N55" s="18">
        <v>412.23</v>
      </c>
      <c r="O55" s="18">
        <v>583.16</v>
      </c>
      <c r="P55" s="18">
        <v>447.43</v>
      </c>
      <c r="Q55" s="18">
        <v>633.42999999999995</v>
      </c>
      <c r="R55" s="18">
        <v>477.59</v>
      </c>
      <c r="S55" s="18">
        <v>683.71</v>
      </c>
      <c r="T55" s="18">
        <v>623.38</v>
      </c>
      <c r="U55" s="18">
        <v>869.71</v>
      </c>
      <c r="V55" s="18">
        <v>0</v>
      </c>
      <c r="W55" s="18">
        <v>553</v>
      </c>
      <c r="X55" s="18">
        <v>1493.09</v>
      </c>
      <c r="Y55" s="18">
        <v>904.91</v>
      </c>
      <c r="Z55" s="18">
        <v>1297.03</v>
      </c>
      <c r="AA55" s="18">
        <v>1100.97</v>
      </c>
      <c r="AB55" s="18">
        <v>1669.05</v>
      </c>
      <c r="AC55" s="18">
        <v>118442.01</v>
      </c>
      <c r="AD55" s="18">
        <v>118442.01</v>
      </c>
      <c r="AE55" s="18">
        <v>45245.25</v>
      </c>
      <c r="AF55" s="18">
        <v>70381.5</v>
      </c>
    </row>
    <row r="56" spans="1:32" x14ac:dyDescent="0.35">
      <c r="A56" s="11">
        <v>359</v>
      </c>
      <c r="B56" s="18" t="s">
        <v>59</v>
      </c>
      <c r="C56" s="18">
        <v>3140.0203499999998</v>
      </c>
      <c r="D56" s="18">
        <v>4428.0018</v>
      </c>
      <c r="E56" s="18">
        <v>4990.04835</v>
      </c>
      <c r="F56" s="18">
        <v>462.50700000000001</v>
      </c>
      <c r="G56" s="18">
        <v>462.50700000000001</v>
      </c>
      <c r="H56" s="18">
        <v>578.13374999999996</v>
      </c>
      <c r="I56" s="18">
        <v>844.57799999999997</v>
      </c>
      <c r="J56" s="18">
        <v>216.17175</v>
      </c>
      <c r="K56" s="18">
        <v>311.68950000000001</v>
      </c>
      <c r="L56" s="18">
        <v>261.41699999999997</v>
      </c>
      <c r="M56" s="18">
        <v>417.26175000000001</v>
      </c>
      <c r="N56" s="18">
        <v>412.23449999999997</v>
      </c>
      <c r="O56" s="18">
        <v>583.16099999999994</v>
      </c>
      <c r="P56" s="18">
        <v>447.42525000000001</v>
      </c>
      <c r="Q56" s="18">
        <v>633.43349999999998</v>
      </c>
      <c r="R56" s="18">
        <v>477.58875</v>
      </c>
      <c r="S56" s="18">
        <v>683.70600000000002</v>
      </c>
      <c r="T56" s="18">
        <v>623.37900000000002</v>
      </c>
      <c r="U56" s="18">
        <v>869.71424999999999</v>
      </c>
      <c r="V56" s="18">
        <v>0</v>
      </c>
      <c r="W56" s="18">
        <v>552.99749999999995</v>
      </c>
      <c r="X56" s="18">
        <v>1493.0932499999999</v>
      </c>
      <c r="Y56" s="18">
        <v>904.90499999999997</v>
      </c>
      <c r="Z56" s="18">
        <v>1297.0304999999998</v>
      </c>
      <c r="AA56" s="18">
        <v>1100.96775</v>
      </c>
      <c r="AB56" s="18">
        <v>1669.047</v>
      </c>
      <c r="AC56" s="18">
        <v>118442.01</v>
      </c>
      <c r="AD56" s="18">
        <v>118442.01</v>
      </c>
      <c r="AE56" s="18">
        <v>45245.25</v>
      </c>
      <c r="AF56" s="18">
        <v>70381.5</v>
      </c>
    </row>
    <row r="57" spans="1:32" x14ac:dyDescent="0.35">
      <c r="A57" s="11">
        <v>370</v>
      </c>
      <c r="B57" s="18" t="s">
        <v>60</v>
      </c>
      <c r="C57" s="18">
        <v>3230.5223999999998</v>
      </c>
      <c r="D57" s="18">
        <v>4424.5223999999998</v>
      </c>
      <c r="E57" s="18">
        <v>4984.5223999999998</v>
      </c>
      <c r="F57" s="18">
        <v>0</v>
      </c>
      <c r="G57" s="18">
        <v>0</v>
      </c>
      <c r="H57" s="18">
        <v>653</v>
      </c>
      <c r="I57" s="18">
        <v>793</v>
      </c>
      <c r="J57" s="18">
        <v>215</v>
      </c>
      <c r="K57" s="18">
        <v>310</v>
      </c>
      <c r="L57" s="18">
        <v>255</v>
      </c>
      <c r="M57" s="18">
        <v>413.1</v>
      </c>
      <c r="N57" s="18">
        <v>410</v>
      </c>
      <c r="O57" s="18">
        <v>580</v>
      </c>
      <c r="P57" s="18">
        <v>445</v>
      </c>
      <c r="Q57" s="18">
        <v>630</v>
      </c>
      <c r="R57" s="18">
        <v>475</v>
      </c>
      <c r="S57" s="18">
        <v>680</v>
      </c>
      <c r="T57" s="18">
        <v>620</v>
      </c>
      <c r="U57" s="18">
        <v>865</v>
      </c>
      <c r="V57" s="18">
        <v>0</v>
      </c>
      <c r="W57" s="18">
        <v>550</v>
      </c>
      <c r="X57" s="18">
        <v>1485</v>
      </c>
      <c r="Y57" s="18">
        <v>900</v>
      </c>
      <c r="Z57" s="18">
        <v>1290</v>
      </c>
      <c r="AA57" s="18">
        <v>1095</v>
      </c>
      <c r="AB57" s="18">
        <v>1660</v>
      </c>
      <c r="AC57" s="18">
        <v>114400</v>
      </c>
      <c r="AD57" s="18">
        <v>114400</v>
      </c>
      <c r="AE57" s="18" t="s">
        <v>198</v>
      </c>
      <c r="AF57" s="18" t="s">
        <v>198</v>
      </c>
    </row>
    <row r="58" spans="1:32" x14ac:dyDescent="0.35">
      <c r="A58" s="11">
        <v>371</v>
      </c>
      <c r="B58" s="18" t="s">
        <v>61</v>
      </c>
      <c r="C58" s="18">
        <v>3123</v>
      </c>
      <c r="D58" s="18">
        <v>4404</v>
      </c>
      <c r="E58" s="18">
        <v>4963</v>
      </c>
      <c r="F58" s="18">
        <v>460</v>
      </c>
      <c r="G58" s="18">
        <v>460</v>
      </c>
      <c r="H58" s="18">
        <v>575</v>
      </c>
      <c r="I58" s="18">
        <v>840</v>
      </c>
      <c r="J58" s="18">
        <v>215</v>
      </c>
      <c r="K58" s="18">
        <v>310</v>
      </c>
      <c r="L58" s="18">
        <v>260</v>
      </c>
      <c r="M58" s="18">
        <v>415</v>
      </c>
      <c r="N58" s="18">
        <v>410</v>
      </c>
      <c r="O58" s="18">
        <v>580</v>
      </c>
      <c r="P58" s="18">
        <v>445</v>
      </c>
      <c r="Q58" s="18">
        <v>630</v>
      </c>
      <c r="R58" s="18">
        <v>475</v>
      </c>
      <c r="S58" s="18">
        <v>680</v>
      </c>
      <c r="T58" s="18">
        <v>620</v>
      </c>
      <c r="U58" s="18">
        <v>865</v>
      </c>
      <c r="V58" s="18">
        <v>0</v>
      </c>
      <c r="W58" s="18">
        <v>550</v>
      </c>
      <c r="X58" s="18">
        <v>1485</v>
      </c>
      <c r="Y58" s="18">
        <v>900</v>
      </c>
      <c r="Z58" s="18">
        <v>1290</v>
      </c>
      <c r="AA58" s="18">
        <v>1095</v>
      </c>
      <c r="AB58" s="18">
        <v>1660</v>
      </c>
      <c r="AC58" s="18">
        <v>117800</v>
      </c>
      <c r="AD58" s="18">
        <v>117800</v>
      </c>
      <c r="AE58" s="18">
        <v>45000</v>
      </c>
      <c r="AF58" s="18">
        <v>70000</v>
      </c>
    </row>
    <row r="59" spans="1:32" x14ac:dyDescent="0.35">
      <c r="A59" s="11">
        <v>372</v>
      </c>
      <c r="B59" s="18" t="s">
        <v>62</v>
      </c>
      <c r="C59" s="18">
        <v>3123</v>
      </c>
      <c r="D59" s="18">
        <v>4404</v>
      </c>
      <c r="E59" s="18">
        <v>4963</v>
      </c>
      <c r="F59" s="18">
        <v>460</v>
      </c>
      <c r="G59" s="18">
        <v>460</v>
      </c>
      <c r="H59" s="18">
        <v>575</v>
      </c>
      <c r="I59" s="18">
        <v>840</v>
      </c>
      <c r="J59" s="18">
        <v>215</v>
      </c>
      <c r="K59" s="18">
        <v>310</v>
      </c>
      <c r="L59" s="18">
        <v>260</v>
      </c>
      <c r="M59" s="18">
        <v>415</v>
      </c>
      <c r="N59" s="18">
        <v>385</v>
      </c>
      <c r="O59" s="18">
        <v>535</v>
      </c>
      <c r="P59" s="18">
        <v>405</v>
      </c>
      <c r="Q59" s="18">
        <v>560</v>
      </c>
      <c r="R59" s="18">
        <v>422</v>
      </c>
      <c r="S59" s="18">
        <v>590</v>
      </c>
      <c r="T59" s="18">
        <v>580</v>
      </c>
      <c r="U59" s="18">
        <v>790</v>
      </c>
      <c r="V59" s="18">
        <v>0</v>
      </c>
      <c r="W59" s="18">
        <v>550</v>
      </c>
      <c r="X59" s="18">
        <v>1485</v>
      </c>
      <c r="Y59" s="18">
        <v>900</v>
      </c>
      <c r="Z59" s="18">
        <v>1290</v>
      </c>
      <c r="AA59" s="18">
        <v>995</v>
      </c>
      <c r="AB59" s="18">
        <v>1560</v>
      </c>
      <c r="AC59" s="18">
        <v>117800</v>
      </c>
      <c r="AD59" s="18">
        <v>117800</v>
      </c>
      <c r="AE59" s="18" t="s">
        <v>198</v>
      </c>
      <c r="AF59" s="18" t="s">
        <v>198</v>
      </c>
    </row>
    <row r="60" spans="1:32" x14ac:dyDescent="0.35">
      <c r="A60" s="11">
        <v>373</v>
      </c>
      <c r="B60" s="18" t="s">
        <v>63</v>
      </c>
      <c r="C60" s="18">
        <v>3412.8685792877927</v>
      </c>
      <c r="D60" s="18">
        <v>4404.2866281294882</v>
      </c>
      <c r="E60" s="18">
        <v>5012.3864828753267</v>
      </c>
      <c r="F60" s="18">
        <v>328.2950002624226</v>
      </c>
      <c r="G60" s="18">
        <v>519.68317430277602</v>
      </c>
      <c r="H60" s="18">
        <v>301.85465225079417</v>
      </c>
      <c r="I60" s="18">
        <v>406.58123911635505</v>
      </c>
      <c r="J60" s="18">
        <v>166.28798455684043</v>
      </c>
      <c r="K60" s="18">
        <v>254.20671347375702</v>
      </c>
      <c r="L60" s="18">
        <v>201.09244644083029</v>
      </c>
      <c r="M60" s="18">
        <v>340.30898739228758</v>
      </c>
      <c r="N60" s="18">
        <v>317.10731938746318</v>
      </c>
      <c r="O60" s="18">
        <v>475.6125606928357</v>
      </c>
      <c r="P60" s="18">
        <v>344.17745640834414</v>
      </c>
      <c r="Q60" s="18">
        <v>516.61364351118357</v>
      </c>
      <c r="R60" s="18">
        <v>367.38043099767071</v>
      </c>
      <c r="S60" s="18">
        <v>557.61472632953144</v>
      </c>
      <c r="T60" s="18">
        <v>479.52814151274913</v>
      </c>
      <c r="U60" s="18">
        <v>709.31873275741884</v>
      </c>
      <c r="V60" s="18">
        <v>0</v>
      </c>
      <c r="W60" s="18">
        <v>550</v>
      </c>
      <c r="X60" s="18">
        <v>1485</v>
      </c>
      <c r="Y60" s="18">
        <v>900</v>
      </c>
      <c r="Z60" s="18">
        <v>1290</v>
      </c>
      <c r="AA60" s="18">
        <v>1095</v>
      </c>
      <c r="AB60" s="18">
        <v>1660</v>
      </c>
      <c r="AC60" s="18">
        <v>120000</v>
      </c>
      <c r="AD60" s="18">
        <v>120000</v>
      </c>
      <c r="AE60" s="18" t="s">
        <v>198</v>
      </c>
      <c r="AF60" s="18" t="s">
        <v>198</v>
      </c>
    </row>
    <row r="61" spans="1:32" x14ac:dyDescent="0.35">
      <c r="A61" s="11">
        <v>380</v>
      </c>
      <c r="B61" s="18" t="s">
        <v>64</v>
      </c>
      <c r="C61" s="18">
        <v>3123.49968235709</v>
      </c>
      <c r="D61" s="18">
        <v>4404.7046399999999</v>
      </c>
      <c r="E61" s="18">
        <v>4963.7940799999997</v>
      </c>
      <c r="F61" s="18">
        <v>460.0736</v>
      </c>
      <c r="G61" s="18">
        <v>460.0736</v>
      </c>
      <c r="H61" s="18">
        <v>575.09199999999998</v>
      </c>
      <c r="I61" s="18">
        <v>840.13439999999991</v>
      </c>
      <c r="J61" s="18">
        <v>215.03439999999998</v>
      </c>
      <c r="K61" s="18">
        <v>310.0496</v>
      </c>
      <c r="L61" s="18">
        <v>260.04159999999996</v>
      </c>
      <c r="M61" s="18">
        <v>415.06639999999999</v>
      </c>
      <c r="N61" s="18">
        <v>410.06559999999996</v>
      </c>
      <c r="O61" s="18">
        <v>580.09280000000001</v>
      </c>
      <c r="P61" s="18">
        <v>445.07119999999998</v>
      </c>
      <c r="Q61" s="18">
        <v>630.10079999999994</v>
      </c>
      <c r="R61" s="18">
        <v>475.07599999999996</v>
      </c>
      <c r="S61" s="18">
        <v>680.10879999999997</v>
      </c>
      <c r="T61" s="18">
        <v>620.0992</v>
      </c>
      <c r="U61" s="18">
        <v>865.13839999999993</v>
      </c>
      <c r="V61" s="18">
        <v>0</v>
      </c>
      <c r="W61" s="18">
        <v>550.08799999999997</v>
      </c>
      <c r="X61" s="18">
        <v>1485.2375999999999</v>
      </c>
      <c r="Y61" s="18">
        <v>900.14399999999989</v>
      </c>
      <c r="Z61" s="18">
        <v>1290.2064</v>
      </c>
      <c r="AA61" s="18">
        <v>1095.1751999999999</v>
      </c>
      <c r="AB61" s="18">
        <v>1660.2655999999999</v>
      </c>
      <c r="AC61" s="18">
        <v>117818.848</v>
      </c>
      <c r="AD61" s="18">
        <v>117818.848</v>
      </c>
      <c r="AE61" s="18" t="s">
        <v>198</v>
      </c>
      <c r="AF61" s="18" t="s">
        <v>198</v>
      </c>
    </row>
    <row r="62" spans="1:32" x14ac:dyDescent="0.35">
      <c r="A62" s="11">
        <v>381</v>
      </c>
      <c r="B62" s="18" t="s">
        <v>65</v>
      </c>
      <c r="C62" s="18">
        <v>3132.4261999999999</v>
      </c>
      <c r="D62" s="18">
        <v>4417</v>
      </c>
      <c r="E62" s="18">
        <v>4978</v>
      </c>
      <c r="F62" s="18">
        <v>460</v>
      </c>
      <c r="G62" s="18">
        <v>460</v>
      </c>
      <c r="H62" s="18">
        <v>575</v>
      </c>
      <c r="I62" s="18">
        <v>840</v>
      </c>
      <c r="J62" s="18">
        <v>215</v>
      </c>
      <c r="K62" s="18">
        <v>310</v>
      </c>
      <c r="L62" s="18">
        <v>260</v>
      </c>
      <c r="M62" s="18">
        <v>415</v>
      </c>
      <c r="N62" s="18">
        <v>410</v>
      </c>
      <c r="O62" s="18">
        <v>580</v>
      </c>
      <c r="P62" s="18">
        <v>445</v>
      </c>
      <c r="Q62" s="18">
        <v>630</v>
      </c>
      <c r="R62" s="18">
        <v>475</v>
      </c>
      <c r="S62" s="18">
        <v>680</v>
      </c>
      <c r="T62" s="18">
        <v>620</v>
      </c>
      <c r="U62" s="18">
        <v>875</v>
      </c>
      <c r="V62" s="18">
        <v>0</v>
      </c>
      <c r="W62" s="18">
        <v>550</v>
      </c>
      <c r="X62" s="18">
        <v>1485</v>
      </c>
      <c r="Y62" s="18">
        <v>900</v>
      </c>
      <c r="Z62" s="18">
        <v>1290</v>
      </c>
      <c r="AA62" s="18">
        <v>1095</v>
      </c>
      <c r="AB62" s="18">
        <v>1660</v>
      </c>
      <c r="AC62" s="18">
        <v>117800</v>
      </c>
      <c r="AD62" s="18">
        <v>117800</v>
      </c>
      <c r="AE62" s="18" t="s">
        <v>198</v>
      </c>
      <c r="AF62" s="18" t="s">
        <v>198</v>
      </c>
    </row>
    <row r="63" spans="1:32" x14ac:dyDescent="0.35">
      <c r="A63" s="11">
        <v>382</v>
      </c>
      <c r="B63" s="18" t="s">
        <v>66</v>
      </c>
      <c r="C63" s="18">
        <v>3123</v>
      </c>
      <c r="D63" s="18">
        <v>4404</v>
      </c>
      <c r="E63" s="18">
        <v>4963</v>
      </c>
      <c r="F63" s="18">
        <v>460</v>
      </c>
      <c r="G63" s="18">
        <v>460</v>
      </c>
      <c r="H63" s="18">
        <v>575</v>
      </c>
      <c r="I63" s="18">
        <v>840</v>
      </c>
      <c r="J63" s="18">
        <v>200.58</v>
      </c>
      <c r="K63" s="18">
        <v>289.20999999999998</v>
      </c>
      <c r="L63" s="18">
        <v>242.56</v>
      </c>
      <c r="M63" s="18">
        <v>387.17</v>
      </c>
      <c r="N63" s="18">
        <v>382.5</v>
      </c>
      <c r="O63" s="18">
        <v>541.1</v>
      </c>
      <c r="P63" s="18">
        <v>415.15</v>
      </c>
      <c r="Q63" s="18">
        <v>587.74</v>
      </c>
      <c r="R63" s="18">
        <v>443.14</v>
      </c>
      <c r="S63" s="18">
        <v>634.39</v>
      </c>
      <c r="T63" s="18">
        <v>578.41999999999996</v>
      </c>
      <c r="U63" s="18">
        <v>806.98</v>
      </c>
      <c r="V63" s="18">
        <v>0</v>
      </c>
      <c r="W63" s="18">
        <v>550</v>
      </c>
      <c r="X63" s="18">
        <v>1485</v>
      </c>
      <c r="Y63" s="18">
        <v>900</v>
      </c>
      <c r="Z63" s="18">
        <v>1290</v>
      </c>
      <c r="AA63" s="18">
        <v>1095</v>
      </c>
      <c r="AB63" s="18">
        <v>1660</v>
      </c>
      <c r="AC63" s="18">
        <v>117800</v>
      </c>
      <c r="AD63" s="18">
        <v>117800</v>
      </c>
      <c r="AE63" s="18">
        <v>0</v>
      </c>
      <c r="AF63" s="18">
        <v>0</v>
      </c>
    </row>
    <row r="64" spans="1:32" x14ac:dyDescent="0.35">
      <c r="A64" s="11">
        <v>383</v>
      </c>
      <c r="B64" s="18" t="s">
        <v>67</v>
      </c>
      <c r="C64" s="18">
        <v>3123.4996799999999</v>
      </c>
      <c r="D64" s="18">
        <v>4404.7046399999999</v>
      </c>
      <c r="E64" s="18">
        <v>4963.7940799999997</v>
      </c>
      <c r="F64" s="18">
        <v>460.0736</v>
      </c>
      <c r="G64" s="18">
        <v>460.0736</v>
      </c>
      <c r="H64" s="18">
        <v>575.09199999999998</v>
      </c>
      <c r="I64" s="18">
        <v>840.13439999999991</v>
      </c>
      <c r="J64" s="18">
        <v>215.03439999999998</v>
      </c>
      <c r="K64" s="18">
        <v>310.0496</v>
      </c>
      <c r="L64" s="18">
        <v>260.04159999999996</v>
      </c>
      <c r="M64" s="18">
        <v>415.06639999999999</v>
      </c>
      <c r="N64" s="18">
        <v>410.06559999999996</v>
      </c>
      <c r="O64" s="18">
        <v>580.09280000000001</v>
      </c>
      <c r="P64" s="18">
        <v>445.07119999999998</v>
      </c>
      <c r="Q64" s="18">
        <v>630.10079999999994</v>
      </c>
      <c r="R64" s="18">
        <v>475.07599999999996</v>
      </c>
      <c r="S64" s="18">
        <v>680.10879999999997</v>
      </c>
      <c r="T64" s="18">
        <v>620.0992</v>
      </c>
      <c r="U64" s="18">
        <v>865.13839999999993</v>
      </c>
      <c r="V64" s="18">
        <v>0</v>
      </c>
      <c r="W64" s="18">
        <v>550.08799999999997</v>
      </c>
      <c r="X64" s="18">
        <v>1485.2375999999999</v>
      </c>
      <c r="Y64" s="18">
        <v>900</v>
      </c>
      <c r="Z64" s="18">
        <v>1290</v>
      </c>
      <c r="AA64" s="18">
        <v>1096.17536</v>
      </c>
      <c r="AB64" s="18">
        <v>1660.2655999999999</v>
      </c>
      <c r="AC64" s="18">
        <v>117818.848</v>
      </c>
      <c r="AD64" s="18">
        <v>117818.848</v>
      </c>
      <c r="AE64" s="18">
        <v>45000</v>
      </c>
      <c r="AF64" s="18">
        <v>70000</v>
      </c>
    </row>
    <row r="65" spans="1:32" x14ac:dyDescent="0.35">
      <c r="A65" s="11">
        <v>384</v>
      </c>
      <c r="B65" s="18" t="s">
        <v>68</v>
      </c>
      <c r="C65" s="18">
        <v>3142.3190022954</v>
      </c>
      <c r="D65" s="18">
        <v>4431.2433192791996</v>
      </c>
      <c r="E65" s="18">
        <v>4993.7013155273999</v>
      </c>
      <c r="F65" s="18">
        <v>462.84557830799997</v>
      </c>
      <c r="G65" s="18">
        <v>462.84557830799997</v>
      </c>
      <c r="H65" s="18">
        <v>578.55697288499994</v>
      </c>
      <c r="I65" s="18">
        <v>845.196273432</v>
      </c>
      <c r="J65" s="18">
        <v>216.32999855700001</v>
      </c>
      <c r="K65" s="18">
        <v>311.91767233799999</v>
      </c>
      <c r="L65" s="18">
        <v>261.60837034799999</v>
      </c>
      <c r="M65" s="18">
        <v>417.56720651699999</v>
      </c>
      <c r="N65" s="18">
        <v>412.53627631799998</v>
      </c>
      <c r="O65" s="18">
        <v>583.587903084</v>
      </c>
      <c r="P65" s="18">
        <v>447.752787711</v>
      </c>
      <c r="Q65" s="18">
        <v>633.897205074</v>
      </c>
      <c r="R65" s="18">
        <v>477.938368905</v>
      </c>
      <c r="S65" s="18">
        <v>684.20650706399999</v>
      </c>
      <c r="T65" s="18">
        <v>623.83534467599998</v>
      </c>
      <c r="U65" s="18">
        <v>870.350924427</v>
      </c>
      <c r="V65" s="18">
        <v>0</v>
      </c>
      <c r="W65" s="18">
        <v>553.40232188999994</v>
      </c>
      <c r="X65" s="18">
        <v>1494.1862691030001</v>
      </c>
      <c r="Y65" s="18" t="s">
        <v>198</v>
      </c>
      <c r="Z65" s="18" t="s">
        <v>198</v>
      </c>
      <c r="AA65" s="18">
        <v>1101.773713581</v>
      </c>
      <c r="AB65" s="18">
        <v>1670.268826068</v>
      </c>
      <c r="AC65" s="18">
        <v>117800</v>
      </c>
      <c r="AD65" s="18">
        <v>117800</v>
      </c>
      <c r="AE65" s="18" t="s">
        <v>198</v>
      </c>
      <c r="AF65" s="18" t="s">
        <v>198</v>
      </c>
    </row>
    <row r="66" spans="1:32" x14ac:dyDescent="0.35">
      <c r="A66" s="11">
        <v>390</v>
      </c>
      <c r="B66" s="18" t="s">
        <v>69</v>
      </c>
      <c r="C66" s="18">
        <v>3123</v>
      </c>
      <c r="D66" s="18">
        <v>4404</v>
      </c>
      <c r="E66" s="18">
        <v>4963</v>
      </c>
      <c r="F66" s="18">
        <v>460</v>
      </c>
      <c r="G66" s="18">
        <v>460</v>
      </c>
      <c r="H66" s="18">
        <v>575</v>
      </c>
      <c r="I66" s="18">
        <v>881</v>
      </c>
      <c r="J66" s="18">
        <v>215</v>
      </c>
      <c r="K66" s="18">
        <v>310</v>
      </c>
      <c r="L66" s="18">
        <v>260</v>
      </c>
      <c r="M66" s="18">
        <v>415</v>
      </c>
      <c r="N66" s="18">
        <v>410</v>
      </c>
      <c r="O66" s="18">
        <v>580</v>
      </c>
      <c r="P66" s="18">
        <v>445</v>
      </c>
      <c r="Q66" s="18">
        <v>630</v>
      </c>
      <c r="R66" s="18">
        <v>475</v>
      </c>
      <c r="S66" s="18">
        <v>680</v>
      </c>
      <c r="T66" s="18">
        <v>620</v>
      </c>
      <c r="U66" s="18">
        <v>865</v>
      </c>
      <c r="V66" s="18">
        <v>0</v>
      </c>
      <c r="W66" s="18">
        <v>550</v>
      </c>
      <c r="X66" s="18">
        <v>1485</v>
      </c>
      <c r="Y66" s="18">
        <v>1200</v>
      </c>
      <c r="Z66" s="18">
        <v>1290</v>
      </c>
      <c r="AA66" s="18">
        <v>1095</v>
      </c>
      <c r="AB66" s="18">
        <v>1660</v>
      </c>
      <c r="AC66" s="18">
        <v>117800</v>
      </c>
      <c r="AD66" s="18">
        <v>117800</v>
      </c>
      <c r="AE66" s="18">
        <v>0</v>
      </c>
      <c r="AF66" s="18">
        <v>0</v>
      </c>
    </row>
    <row r="67" spans="1:32" x14ac:dyDescent="0.35">
      <c r="A67" s="11">
        <v>391</v>
      </c>
      <c r="B67" s="18" t="s">
        <v>70</v>
      </c>
      <c r="C67" s="18">
        <v>3113.5235919460101</v>
      </c>
      <c r="D67" s="18">
        <v>4390.6365350400902</v>
      </c>
      <c r="E67" s="18">
        <v>4947.9403095831003</v>
      </c>
      <c r="F67" s="18">
        <v>458.60417940927402</v>
      </c>
      <c r="G67" s="18">
        <v>458.60417940927402</v>
      </c>
      <c r="H67" s="18">
        <v>573.2552242615925</v>
      </c>
      <c r="I67" s="18">
        <v>837.45111022563083</v>
      </c>
      <c r="J67" s="18">
        <v>214.34760559346503</v>
      </c>
      <c r="K67" s="18">
        <v>309.05933829755423</v>
      </c>
      <c r="L67" s="18">
        <v>259.21105792698097</v>
      </c>
      <c r="M67" s="18">
        <v>413.74072707575806</v>
      </c>
      <c r="N67" s="18">
        <v>408.75589903870076</v>
      </c>
      <c r="O67" s="18">
        <v>578.24005229864986</v>
      </c>
      <c r="P67" s="18">
        <v>443.64969529810202</v>
      </c>
      <c r="Q67" s="18">
        <v>628.08833266922306</v>
      </c>
      <c r="R67" s="18">
        <v>473.55866352044598</v>
      </c>
      <c r="S67" s="18">
        <v>677.93661303979638</v>
      </c>
      <c r="T67" s="18">
        <v>618.11867659510847</v>
      </c>
      <c r="U67" s="18">
        <v>862.37525041091737</v>
      </c>
      <c r="V67" s="18">
        <v>0</v>
      </c>
      <c r="W67" s="18">
        <v>548.33108407630584</v>
      </c>
      <c r="X67" s="18">
        <v>1480.4939270060258</v>
      </c>
      <c r="Y67" s="18">
        <v>897.26904667031874</v>
      </c>
      <c r="Z67" s="18">
        <v>1286.08563356079</v>
      </c>
      <c r="AA67" s="18">
        <v>1091.6773401155544</v>
      </c>
      <c r="AB67" s="18">
        <v>1634.4752650707267</v>
      </c>
      <c r="AC67" s="18">
        <v>117442.54855307061</v>
      </c>
      <c r="AD67" s="18">
        <v>117442.54855307061</v>
      </c>
      <c r="AE67" s="18" t="s">
        <v>198</v>
      </c>
      <c r="AF67" s="18" t="s">
        <v>198</v>
      </c>
    </row>
    <row r="68" spans="1:32" x14ac:dyDescent="0.35">
      <c r="A68" s="11">
        <v>392</v>
      </c>
      <c r="B68" s="18" t="s">
        <v>71</v>
      </c>
      <c r="C68" s="18">
        <v>3123</v>
      </c>
      <c r="D68" s="18">
        <v>4404</v>
      </c>
      <c r="E68" s="18">
        <v>4963</v>
      </c>
      <c r="F68" s="18">
        <v>460</v>
      </c>
      <c r="G68" s="18">
        <v>460</v>
      </c>
      <c r="H68" s="18">
        <v>575</v>
      </c>
      <c r="I68" s="18">
        <v>840</v>
      </c>
      <c r="J68" s="18">
        <v>215</v>
      </c>
      <c r="K68" s="18">
        <v>310</v>
      </c>
      <c r="L68" s="18">
        <v>260</v>
      </c>
      <c r="M68" s="18">
        <v>415</v>
      </c>
      <c r="N68" s="18">
        <v>410</v>
      </c>
      <c r="O68" s="18">
        <v>580</v>
      </c>
      <c r="P68" s="18">
        <v>445</v>
      </c>
      <c r="Q68" s="18">
        <v>630</v>
      </c>
      <c r="R68" s="18">
        <v>475</v>
      </c>
      <c r="S68" s="18">
        <v>680</v>
      </c>
      <c r="T68" s="18">
        <v>620</v>
      </c>
      <c r="U68" s="18">
        <v>865</v>
      </c>
      <c r="V68" s="18">
        <v>0</v>
      </c>
      <c r="W68" s="18">
        <v>550</v>
      </c>
      <c r="X68" s="18">
        <v>1485</v>
      </c>
      <c r="Y68" s="18">
        <v>900</v>
      </c>
      <c r="Z68" s="18">
        <v>1290</v>
      </c>
      <c r="AA68" s="18">
        <v>1095</v>
      </c>
      <c r="AB68" s="18">
        <v>1660</v>
      </c>
      <c r="AC68" s="18">
        <v>117800</v>
      </c>
      <c r="AD68" s="18">
        <v>117800</v>
      </c>
      <c r="AE68" s="18" t="s">
        <v>198</v>
      </c>
      <c r="AF68" s="18" t="s">
        <v>198</v>
      </c>
    </row>
    <row r="69" spans="1:32" x14ac:dyDescent="0.35">
      <c r="A69" s="11">
        <v>393</v>
      </c>
      <c r="B69" s="18" t="s">
        <v>72</v>
      </c>
      <c r="C69" s="18">
        <v>3166.2261575424</v>
      </c>
      <c r="D69" s="18">
        <v>4464.9567716352003</v>
      </c>
      <c r="E69" s="18">
        <v>5031.6940185344001</v>
      </c>
      <c r="F69" s="18">
        <v>460</v>
      </c>
      <c r="G69" s="18">
        <v>460</v>
      </c>
      <c r="H69" s="18">
        <v>575</v>
      </c>
      <c r="I69" s="18">
        <v>840</v>
      </c>
      <c r="J69" s="18">
        <v>215</v>
      </c>
      <c r="K69" s="18">
        <v>310</v>
      </c>
      <c r="L69" s="18">
        <v>260</v>
      </c>
      <c r="M69" s="18">
        <v>415</v>
      </c>
      <c r="N69" s="18">
        <v>410</v>
      </c>
      <c r="O69" s="18">
        <v>580</v>
      </c>
      <c r="P69" s="18">
        <v>445</v>
      </c>
      <c r="Q69" s="18">
        <v>630</v>
      </c>
      <c r="R69" s="18">
        <v>475</v>
      </c>
      <c r="S69" s="18">
        <v>680</v>
      </c>
      <c r="T69" s="18">
        <v>620</v>
      </c>
      <c r="U69" s="18">
        <v>865</v>
      </c>
      <c r="V69" s="18">
        <v>0</v>
      </c>
      <c r="W69" s="18">
        <v>550</v>
      </c>
      <c r="X69" s="18">
        <v>1485</v>
      </c>
      <c r="Y69" s="18">
        <v>900</v>
      </c>
      <c r="Z69" s="18">
        <v>1290</v>
      </c>
      <c r="AA69" s="18">
        <v>1095</v>
      </c>
      <c r="AB69" s="18">
        <v>1660</v>
      </c>
      <c r="AC69" s="18">
        <v>117800</v>
      </c>
      <c r="AD69" s="18">
        <v>117800</v>
      </c>
      <c r="AE69" s="18">
        <v>0</v>
      </c>
      <c r="AF69" s="18">
        <v>0</v>
      </c>
    </row>
    <row r="70" spans="1:32" x14ac:dyDescent="0.35">
      <c r="A70" s="11">
        <v>394</v>
      </c>
      <c r="B70" s="18" t="s">
        <v>73</v>
      </c>
      <c r="C70" s="18">
        <v>3123</v>
      </c>
      <c r="D70" s="18">
        <v>4404</v>
      </c>
      <c r="E70" s="18">
        <v>4963</v>
      </c>
      <c r="F70" s="18">
        <v>320.63201670000001</v>
      </c>
      <c r="G70" s="18">
        <v>320.63201670000001</v>
      </c>
      <c r="H70" s="18">
        <v>575</v>
      </c>
      <c r="I70" s="18">
        <v>840</v>
      </c>
      <c r="J70" s="18">
        <v>215</v>
      </c>
      <c r="K70" s="18">
        <v>310</v>
      </c>
      <c r="L70" s="18">
        <v>260</v>
      </c>
      <c r="M70" s="18">
        <v>415</v>
      </c>
      <c r="N70" s="18">
        <v>410</v>
      </c>
      <c r="O70" s="18">
        <v>580</v>
      </c>
      <c r="P70" s="18">
        <v>445</v>
      </c>
      <c r="Q70" s="18">
        <v>630</v>
      </c>
      <c r="R70" s="18">
        <v>475</v>
      </c>
      <c r="S70" s="18">
        <v>680</v>
      </c>
      <c r="T70" s="18">
        <v>620</v>
      </c>
      <c r="U70" s="18">
        <v>865</v>
      </c>
      <c r="V70" s="18">
        <v>0</v>
      </c>
      <c r="W70" s="18">
        <v>550</v>
      </c>
      <c r="X70" s="18">
        <v>1485</v>
      </c>
      <c r="Y70" s="18">
        <v>900</v>
      </c>
      <c r="Z70" s="18">
        <v>1290</v>
      </c>
      <c r="AA70" s="18">
        <v>1095</v>
      </c>
      <c r="AB70" s="18">
        <v>1660</v>
      </c>
      <c r="AC70" s="18">
        <v>117800</v>
      </c>
      <c r="AD70" s="18">
        <v>117800</v>
      </c>
      <c r="AE70" s="18" t="s">
        <v>198</v>
      </c>
      <c r="AF70" s="18" t="s">
        <v>198</v>
      </c>
    </row>
    <row r="71" spans="1:32" x14ac:dyDescent="0.35">
      <c r="A71" s="11">
        <v>420</v>
      </c>
      <c r="B71" s="18" t="s">
        <v>74</v>
      </c>
      <c r="C71" s="18">
        <v>8204.465036437492</v>
      </c>
      <c r="D71" s="18">
        <v>11538.516106547409</v>
      </c>
      <c r="E71" s="18">
        <v>13097.852653549724</v>
      </c>
      <c r="F71" s="18">
        <v>460</v>
      </c>
      <c r="G71" s="18">
        <v>460</v>
      </c>
      <c r="H71" s="18">
        <v>575</v>
      </c>
      <c r="I71" s="18">
        <v>840</v>
      </c>
      <c r="J71" s="18">
        <v>215</v>
      </c>
      <c r="K71" s="18">
        <v>310</v>
      </c>
      <c r="L71" s="18">
        <v>260</v>
      </c>
      <c r="M71" s="18">
        <v>415</v>
      </c>
      <c r="N71" s="18">
        <v>410</v>
      </c>
      <c r="O71" s="18">
        <v>580</v>
      </c>
      <c r="P71" s="18">
        <v>445</v>
      </c>
      <c r="Q71" s="18">
        <v>630</v>
      </c>
      <c r="R71" s="18">
        <v>475</v>
      </c>
      <c r="S71" s="18">
        <v>680</v>
      </c>
      <c r="T71" s="18">
        <v>620</v>
      </c>
      <c r="U71" s="18">
        <v>865</v>
      </c>
      <c r="V71" s="18">
        <v>0</v>
      </c>
      <c r="W71" s="18">
        <v>550</v>
      </c>
      <c r="X71" s="18">
        <v>1485</v>
      </c>
      <c r="Y71" s="18">
        <v>0</v>
      </c>
      <c r="Z71" s="18">
        <v>0</v>
      </c>
      <c r="AA71" s="18">
        <v>1095</v>
      </c>
      <c r="AB71" s="18">
        <v>1660</v>
      </c>
      <c r="AC71" s="18">
        <v>117800</v>
      </c>
      <c r="AD71" s="18">
        <v>117800</v>
      </c>
      <c r="AE71" s="18">
        <v>45000</v>
      </c>
      <c r="AF71" s="18">
        <v>70000</v>
      </c>
    </row>
    <row r="72" spans="1:32" x14ac:dyDescent="0.35">
      <c r="A72" s="11">
        <v>800</v>
      </c>
      <c r="B72" s="18" t="s">
        <v>76</v>
      </c>
      <c r="C72" s="18">
        <v>3123</v>
      </c>
      <c r="D72" s="18">
        <v>4404</v>
      </c>
      <c r="E72" s="18">
        <v>4963</v>
      </c>
      <c r="F72" s="18">
        <v>460</v>
      </c>
      <c r="G72" s="18">
        <v>460</v>
      </c>
      <c r="H72" s="18">
        <v>575</v>
      </c>
      <c r="I72" s="18">
        <v>840</v>
      </c>
      <c r="J72" s="18">
        <v>215</v>
      </c>
      <c r="K72" s="18">
        <v>310</v>
      </c>
      <c r="L72" s="18">
        <v>260</v>
      </c>
      <c r="M72" s="18">
        <v>415</v>
      </c>
      <c r="N72" s="18">
        <v>410</v>
      </c>
      <c r="O72" s="18">
        <v>580</v>
      </c>
      <c r="P72" s="18">
        <v>445</v>
      </c>
      <c r="Q72" s="18">
        <v>630</v>
      </c>
      <c r="R72" s="18">
        <v>475</v>
      </c>
      <c r="S72" s="18">
        <v>680</v>
      </c>
      <c r="T72" s="18">
        <v>620</v>
      </c>
      <c r="U72" s="18">
        <v>865</v>
      </c>
      <c r="V72" s="18">
        <v>0</v>
      </c>
      <c r="W72" s="18">
        <v>550</v>
      </c>
      <c r="X72" s="18">
        <v>1485</v>
      </c>
      <c r="Y72" s="18">
        <v>900</v>
      </c>
      <c r="Z72" s="18">
        <v>1290</v>
      </c>
      <c r="AA72" s="18">
        <v>1095</v>
      </c>
      <c r="AB72" s="18">
        <v>1660</v>
      </c>
      <c r="AC72" s="18">
        <v>117800</v>
      </c>
      <c r="AD72" s="18">
        <v>117800</v>
      </c>
      <c r="AE72" s="18">
        <v>45000</v>
      </c>
      <c r="AF72" s="18">
        <v>70000</v>
      </c>
    </row>
    <row r="73" spans="1:32" x14ac:dyDescent="0.35">
      <c r="A73" s="11">
        <v>801</v>
      </c>
      <c r="B73" s="18" t="s">
        <v>77</v>
      </c>
      <c r="C73" s="18">
        <v>3123</v>
      </c>
      <c r="D73" s="18">
        <v>4404</v>
      </c>
      <c r="E73" s="18">
        <v>4963</v>
      </c>
      <c r="F73" s="18">
        <v>497.13407302277801</v>
      </c>
      <c r="G73" s="18">
        <v>497.13407302277801</v>
      </c>
      <c r="H73" s="18">
        <v>621.41759127847251</v>
      </c>
      <c r="I73" s="18">
        <v>907.81004638942068</v>
      </c>
      <c r="J73" s="18">
        <v>232.35614282586363</v>
      </c>
      <c r="K73" s="18">
        <v>335.02513616752429</v>
      </c>
      <c r="L73" s="18">
        <v>280.98882388243976</v>
      </c>
      <c r="M73" s="18">
        <v>448.50139196620188</v>
      </c>
      <c r="N73" s="18">
        <v>443.09776073769342</v>
      </c>
      <c r="O73" s="18">
        <v>626.82122250698092</v>
      </c>
      <c r="P73" s="18">
        <v>480.92317933725263</v>
      </c>
      <c r="Q73" s="18">
        <v>680.85753479206551</v>
      </c>
      <c r="R73" s="18">
        <v>513.34496670830333</v>
      </c>
      <c r="S73" s="18">
        <v>734.8938470771501</v>
      </c>
      <c r="T73" s="18">
        <v>670.05027233504859</v>
      </c>
      <c r="U73" s="18">
        <v>934.82820253196292</v>
      </c>
      <c r="V73" s="18">
        <v>0</v>
      </c>
      <c r="W73" s="18">
        <v>594.39943513593016</v>
      </c>
      <c r="X73" s="18">
        <v>1604.8784748670116</v>
      </c>
      <c r="Y73" s="18" t="s">
        <v>198</v>
      </c>
      <c r="Z73" s="18" t="s">
        <v>198</v>
      </c>
      <c r="AA73" s="18">
        <v>1183.3952390433519</v>
      </c>
      <c r="AB73" s="18">
        <v>1794.0055678648075</v>
      </c>
      <c r="AC73" s="18">
        <v>125000</v>
      </c>
      <c r="AD73" s="18">
        <v>125000</v>
      </c>
      <c r="AE73" s="18" t="s">
        <v>198</v>
      </c>
      <c r="AF73" s="18" t="s">
        <v>198</v>
      </c>
    </row>
    <row r="74" spans="1:32" x14ac:dyDescent="0.35">
      <c r="A74" s="11">
        <v>802</v>
      </c>
      <c r="B74" s="18" t="s">
        <v>78</v>
      </c>
      <c r="C74" s="18">
        <v>3097.75</v>
      </c>
      <c r="D74" s="18">
        <v>4319.46</v>
      </c>
      <c r="E74" s="18">
        <v>4891.9799999999996</v>
      </c>
      <c r="F74" s="18">
        <v>466.71</v>
      </c>
      <c r="G74" s="18">
        <v>466.71</v>
      </c>
      <c r="H74" s="18">
        <v>583.39</v>
      </c>
      <c r="I74" s="18">
        <v>852.26</v>
      </c>
      <c r="J74" s="18">
        <v>218.14</v>
      </c>
      <c r="K74" s="18">
        <v>314.52</v>
      </c>
      <c r="L74" s="18">
        <v>263.79000000000002</v>
      </c>
      <c r="M74" s="18">
        <v>421.05</v>
      </c>
      <c r="N74" s="18">
        <v>415.98</v>
      </c>
      <c r="O74" s="18">
        <v>588.46</v>
      </c>
      <c r="P74" s="18">
        <v>451.49</v>
      </c>
      <c r="Q74" s="18">
        <v>639.19000000000005</v>
      </c>
      <c r="R74" s="18">
        <v>481.93</v>
      </c>
      <c r="S74" s="18">
        <v>689.92</v>
      </c>
      <c r="T74" s="18">
        <v>629.04999999999995</v>
      </c>
      <c r="U74" s="18">
        <v>877.62</v>
      </c>
      <c r="V74" s="18">
        <v>0</v>
      </c>
      <c r="W74" s="18">
        <v>558.02</v>
      </c>
      <c r="X74" s="18">
        <v>1506.67</v>
      </c>
      <c r="Y74" s="18" t="s">
        <v>198</v>
      </c>
      <c r="Z74" s="18" t="s">
        <v>198</v>
      </c>
      <c r="AA74" s="18">
        <v>1110.98</v>
      </c>
      <c r="AB74" s="18">
        <v>1684.22</v>
      </c>
      <c r="AC74" s="18">
        <v>119518.7</v>
      </c>
      <c r="AD74" s="18">
        <v>119518.7</v>
      </c>
      <c r="AE74" s="18" t="s">
        <v>198</v>
      </c>
      <c r="AF74" s="18" t="s">
        <v>198</v>
      </c>
    </row>
    <row r="75" spans="1:32" x14ac:dyDescent="0.35">
      <c r="A75" s="11">
        <v>803</v>
      </c>
      <c r="B75" s="18" t="s">
        <v>79</v>
      </c>
      <c r="C75" s="18">
        <v>3039.15</v>
      </c>
      <c r="D75" s="18">
        <v>4285.75</v>
      </c>
      <c r="E75" s="18">
        <v>4829.74</v>
      </c>
      <c r="F75" s="18">
        <v>447.65</v>
      </c>
      <c r="G75" s="18">
        <v>447.65</v>
      </c>
      <c r="H75" s="18">
        <v>559.55999999999995</v>
      </c>
      <c r="I75" s="18">
        <v>817.45</v>
      </c>
      <c r="J75" s="18">
        <v>209.23</v>
      </c>
      <c r="K75" s="18">
        <v>301.68</v>
      </c>
      <c r="L75" s="18">
        <v>253.02</v>
      </c>
      <c r="M75" s="18">
        <v>403.86</v>
      </c>
      <c r="N75" s="18">
        <v>398.99</v>
      </c>
      <c r="O75" s="18">
        <v>564.42999999999995</v>
      </c>
      <c r="P75" s="18">
        <v>433.05</v>
      </c>
      <c r="Q75" s="18">
        <v>613.08000000000004</v>
      </c>
      <c r="R75" s="18">
        <v>462.25</v>
      </c>
      <c r="S75" s="18">
        <v>661.74</v>
      </c>
      <c r="T75" s="18">
        <v>603.35</v>
      </c>
      <c r="U75" s="18">
        <v>841.77</v>
      </c>
      <c r="V75" s="18">
        <v>0</v>
      </c>
      <c r="W75" s="18">
        <v>535.23</v>
      </c>
      <c r="X75" s="18">
        <v>1445.13</v>
      </c>
      <c r="Y75" s="18">
        <v>0</v>
      </c>
      <c r="Z75" s="18">
        <v>0</v>
      </c>
      <c r="AA75" s="18">
        <v>1065.5999999999999</v>
      </c>
      <c r="AB75" s="18">
        <v>1615.43</v>
      </c>
      <c r="AC75" s="18">
        <v>114637.07</v>
      </c>
      <c r="AD75" s="18">
        <v>114637.07</v>
      </c>
      <c r="AE75" s="18">
        <v>43791.75</v>
      </c>
      <c r="AF75" s="18">
        <v>68120.5</v>
      </c>
    </row>
    <row r="76" spans="1:32" x14ac:dyDescent="0.35">
      <c r="A76" s="11">
        <v>805</v>
      </c>
      <c r="B76" s="18" t="s">
        <v>80</v>
      </c>
      <c r="C76" s="18">
        <v>3135.4679999999998</v>
      </c>
      <c r="D76" s="18">
        <v>4421.5820999999996</v>
      </c>
      <c r="E76" s="18">
        <v>4982.8137999999999</v>
      </c>
      <c r="F76" s="18">
        <v>460</v>
      </c>
      <c r="G76" s="18">
        <v>460</v>
      </c>
      <c r="H76" s="18">
        <v>575</v>
      </c>
      <c r="I76" s="18">
        <v>840</v>
      </c>
      <c r="J76" s="18">
        <v>215</v>
      </c>
      <c r="K76" s="18">
        <v>310</v>
      </c>
      <c r="L76" s="18">
        <v>260</v>
      </c>
      <c r="M76" s="18">
        <v>415</v>
      </c>
      <c r="N76" s="18">
        <v>410</v>
      </c>
      <c r="O76" s="18">
        <v>580</v>
      </c>
      <c r="P76" s="18">
        <v>445</v>
      </c>
      <c r="Q76" s="18">
        <v>630</v>
      </c>
      <c r="R76" s="18">
        <v>475</v>
      </c>
      <c r="S76" s="18">
        <v>680</v>
      </c>
      <c r="T76" s="18">
        <v>620</v>
      </c>
      <c r="U76" s="18">
        <v>865</v>
      </c>
      <c r="V76" s="18">
        <v>0</v>
      </c>
      <c r="W76" s="18">
        <v>550</v>
      </c>
      <c r="X76" s="18">
        <v>1485</v>
      </c>
      <c r="Y76" s="18">
        <v>900</v>
      </c>
      <c r="Z76" s="18">
        <v>1290</v>
      </c>
      <c r="AA76" s="18">
        <v>1095</v>
      </c>
      <c r="AB76" s="18">
        <v>1660</v>
      </c>
      <c r="AC76" s="18">
        <v>117800</v>
      </c>
      <c r="AD76" s="18">
        <v>117800</v>
      </c>
      <c r="AE76" s="18" t="s">
        <v>198</v>
      </c>
      <c r="AF76" s="18" t="s">
        <v>198</v>
      </c>
    </row>
    <row r="77" spans="1:32" x14ac:dyDescent="0.35">
      <c r="A77" s="11">
        <v>806</v>
      </c>
      <c r="B77" s="18" t="s">
        <v>81</v>
      </c>
      <c r="C77" s="18">
        <v>3142.48</v>
      </c>
      <c r="D77" s="18">
        <v>4423.4799999999996</v>
      </c>
      <c r="E77" s="18">
        <v>4982.4799999999996</v>
      </c>
      <c r="F77" s="18">
        <v>460</v>
      </c>
      <c r="G77" s="18">
        <v>460</v>
      </c>
      <c r="H77" s="18">
        <v>575</v>
      </c>
      <c r="I77" s="18">
        <v>840</v>
      </c>
      <c r="J77" s="18">
        <v>215</v>
      </c>
      <c r="K77" s="18">
        <v>310</v>
      </c>
      <c r="L77" s="18">
        <v>260</v>
      </c>
      <c r="M77" s="18">
        <v>415</v>
      </c>
      <c r="N77" s="18">
        <v>410</v>
      </c>
      <c r="O77" s="18">
        <v>580</v>
      </c>
      <c r="P77" s="18">
        <v>445</v>
      </c>
      <c r="Q77" s="18">
        <v>630</v>
      </c>
      <c r="R77" s="18">
        <v>475</v>
      </c>
      <c r="S77" s="18">
        <v>680</v>
      </c>
      <c r="T77" s="18">
        <v>620</v>
      </c>
      <c r="U77" s="18">
        <v>865</v>
      </c>
      <c r="V77" s="18">
        <v>0</v>
      </c>
      <c r="W77" s="18">
        <v>550</v>
      </c>
      <c r="X77" s="18">
        <v>1485</v>
      </c>
      <c r="Y77" s="18">
        <v>900</v>
      </c>
      <c r="Z77" s="18">
        <v>1290</v>
      </c>
      <c r="AA77" s="18">
        <v>1095</v>
      </c>
      <c r="AB77" s="18">
        <v>1660</v>
      </c>
      <c r="AC77" s="18">
        <v>117800</v>
      </c>
      <c r="AD77" s="18">
        <v>117800</v>
      </c>
      <c r="AE77" s="18">
        <v>45000</v>
      </c>
      <c r="AF77" s="18">
        <v>70000</v>
      </c>
    </row>
    <row r="78" spans="1:32" x14ac:dyDescent="0.35">
      <c r="A78" s="11">
        <v>807</v>
      </c>
      <c r="B78" s="18" t="s">
        <v>82</v>
      </c>
      <c r="C78" s="18">
        <v>3123</v>
      </c>
      <c r="D78" s="18">
        <v>4404</v>
      </c>
      <c r="E78" s="18">
        <v>4963</v>
      </c>
      <c r="F78" s="18">
        <v>460</v>
      </c>
      <c r="G78" s="18">
        <v>460</v>
      </c>
      <c r="H78" s="18">
        <v>575</v>
      </c>
      <c r="I78" s="18">
        <v>840</v>
      </c>
      <c r="J78" s="18">
        <v>215</v>
      </c>
      <c r="K78" s="18">
        <v>310</v>
      </c>
      <c r="L78" s="18">
        <v>260</v>
      </c>
      <c r="M78" s="18">
        <v>415</v>
      </c>
      <c r="N78" s="18">
        <v>410</v>
      </c>
      <c r="O78" s="18">
        <v>580</v>
      </c>
      <c r="P78" s="18">
        <v>445</v>
      </c>
      <c r="Q78" s="18">
        <v>630</v>
      </c>
      <c r="R78" s="18">
        <v>475</v>
      </c>
      <c r="S78" s="18">
        <v>680</v>
      </c>
      <c r="T78" s="18">
        <v>620</v>
      </c>
      <c r="U78" s="18">
        <v>865</v>
      </c>
      <c r="V78" s="18">
        <v>0</v>
      </c>
      <c r="W78" s="18">
        <v>550</v>
      </c>
      <c r="X78" s="18">
        <v>1485</v>
      </c>
      <c r="Y78" s="18" t="s">
        <v>198</v>
      </c>
      <c r="Z78" s="18" t="s">
        <v>198</v>
      </c>
      <c r="AA78" s="18">
        <v>1095</v>
      </c>
      <c r="AB78" s="18">
        <v>1660</v>
      </c>
      <c r="AC78" s="18">
        <v>117800</v>
      </c>
      <c r="AD78" s="18">
        <v>117800</v>
      </c>
      <c r="AE78" s="18" t="s">
        <v>198</v>
      </c>
      <c r="AF78" s="18" t="s">
        <v>198</v>
      </c>
    </row>
    <row r="79" spans="1:32" x14ac:dyDescent="0.35">
      <c r="A79" s="11">
        <v>808</v>
      </c>
      <c r="B79" s="18" t="s">
        <v>83</v>
      </c>
      <c r="C79" s="18">
        <v>3123</v>
      </c>
      <c r="D79" s="18">
        <v>4404</v>
      </c>
      <c r="E79" s="18">
        <v>4963</v>
      </c>
      <c r="F79" s="18">
        <v>460</v>
      </c>
      <c r="G79" s="18">
        <v>460</v>
      </c>
      <c r="H79" s="18">
        <v>575</v>
      </c>
      <c r="I79" s="18">
        <v>840</v>
      </c>
      <c r="J79" s="18">
        <v>215</v>
      </c>
      <c r="K79" s="18">
        <v>310</v>
      </c>
      <c r="L79" s="18">
        <v>260</v>
      </c>
      <c r="M79" s="18">
        <v>415</v>
      </c>
      <c r="N79" s="18">
        <v>410</v>
      </c>
      <c r="O79" s="18">
        <v>580</v>
      </c>
      <c r="P79" s="18">
        <v>445</v>
      </c>
      <c r="Q79" s="18">
        <v>630</v>
      </c>
      <c r="R79" s="18">
        <v>475</v>
      </c>
      <c r="S79" s="18">
        <v>680</v>
      </c>
      <c r="T79" s="18">
        <v>620</v>
      </c>
      <c r="U79" s="18">
        <v>865</v>
      </c>
      <c r="V79" s="18">
        <v>0</v>
      </c>
      <c r="W79" s="18">
        <v>550</v>
      </c>
      <c r="X79" s="18">
        <v>1485</v>
      </c>
      <c r="Y79" s="18">
        <v>900</v>
      </c>
      <c r="Z79" s="18">
        <v>1290</v>
      </c>
      <c r="AA79" s="18">
        <v>1095</v>
      </c>
      <c r="AB79" s="18">
        <v>1660</v>
      </c>
      <c r="AC79" s="18">
        <v>114400</v>
      </c>
      <c r="AD79" s="18">
        <v>114400</v>
      </c>
      <c r="AE79" s="18">
        <v>45000</v>
      </c>
      <c r="AF79" s="18">
        <v>70000</v>
      </c>
    </row>
    <row r="80" spans="1:32" x14ac:dyDescent="0.35">
      <c r="A80" s="11">
        <v>810</v>
      </c>
      <c r="B80" s="18" t="s">
        <v>84</v>
      </c>
      <c r="C80" s="18">
        <v>3123</v>
      </c>
      <c r="D80" s="18">
        <v>4404</v>
      </c>
      <c r="E80" s="18">
        <v>4963</v>
      </c>
      <c r="F80" s="18">
        <v>460</v>
      </c>
      <c r="G80" s="18">
        <v>460</v>
      </c>
      <c r="H80" s="18">
        <v>575</v>
      </c>
      <c r="I80" s="18">
        <v>840</v>
      </c>
      <c r="J80" s="18">
        <v>215</v>
      </c>
      <c r="K80" s="18">
        <v>310</v>
      </c>
      <c r="L80" s="18">
        <v>260</v>
      </c>
      <c r="M80" s="18">
        <v>415</v>
      </c>
      <c r="N80" s="18">
        <v>410</v>
      </c>
      <c r="O80" s="18">
        <v>580</v>
      </c>
      <c r="P80" s="18">
        <v>445</v>
      </c>
      <c r="Q80" s="18">
        <v>630</v>
      </c>
      <c r="R80" s="18">
        <v>475</v>
      </c>
      <c r="S80" s="18">
        <v>680</v>
      </c>
      <c r="T80" s="18">
        <v>620</v>
      </c>
      <c r="U80" s="18">
        <v>865</v>
      </c>
      <c r="V80" s="18">
        <v>0</v>
      </c>
      <c r="W80" s="18">
        <v>550</v>
      </c>
      <c r="X80" s="18">
        <v>1485</v>
      </c>
      <c r="Y80" s="18">
        <v>900</v>
      </c>
      <c r="Z80" s="18">
        <v>1290</v>
      </c>
      <c r="AA80" s="18">
        <v>1095</v>
      </c>
      <c r="AB80" s="18">
        <v>1660</v>
      </c>
      <c r="AC80" s="18">
        <v>117800</v>
      </c>
      <c r="AD80" s="18">
        <v>117800</v>
      </c>
      <c r="AE80" s="18" t="s">
        <v>198</v>
      </c>
      <c r="AF80" s="18" t="s">
        <v>198</v>
      </c>
    </row>
    <row r="81" spans="1:32" x14ac:dyDescent="0.35">
      <c r="A81" s="11">
        <v>811</v>
      </c>
      <c r="B81" s="18" t="s">
        <v>85</v>
      </c>
      <c r="C81" s="18">
        <v>3250</v>
      </c>
      <c r="D81" s="18">
        <v>4482</v>
      </c>
      <c r="E81" s="18">
        <v>5571.4</v>
      </c>
      <c r="F81" s="18">
        <v>460</v>
      </c>
      <c r="G81" s="18">
        <v>460</v>
      </c>
      <c r="H81" s="18">
        <v>575</v>
      </c>
      <c r="I81" s="18">
        <v>840</v>
      </c>
      <c r="J81" s="18">
        <v>215</v>
      </c>
      <c r="K81" s="18">
        <v>310</v>
      </c>
      <c r="L81" s="18">
        <v>260</v>
      </c>
      <c r="M81" s="18">
        <v>415</v>
      </c>
      <c r="N81" s="18">
        <v>410</v>
      </c>
      <c r="O81" s="18">
        <v>580</v>
      </c>
      <c r="P81" s="18">
        <v>445</v>
      </c>
      <c r="Q81" s="18">
        <v>630</v>
      </c>
      <c r="R81" s="18">
        <v>475</v>
      </c>
      <c r="S81" s="18">
        <v>680</v>
      </c>
      <c r="T81" s="18">
        <v>620</v>
      </c>
      <c r="U81" s="18">
        <v>865</v>
      </c>
      <c r="V81" s="18">
        <v>928</v>
      </c>
      <c r="W81" s="18">
        <v>500</v>
      </c>
      <c r="X81" s="18">
        <v>200</v>
      </c>
      <c r="Y81" s="18" t="s">
        <v>198</v>
      </c>
      <c r="Z81" s="18" t="s">
        <v>198</v>
      </c>
      <c r="AA81" s="18">
        <v>500</v>
      </c>
      <c r="AB81" s="18">
        <v>450</v>
      </c>
      <c r="AC81" s="18">
        <v>130000</v>
      </c>
      <c r="AD81" s="18">
        <v>175000</v>
      </c>
      <c r="AE81" s="18">
        <v>10000</v>
      </c>
      <c r="AF81" s="18">
        <v>50000</v>
      </c>
    </row>
    <row r="82" spans="1:32" x14ac:dyDescent="0.35">
      <c r="A82" s="11">
        <v>812</v>
      </c>
      <c r="B82" s="18" t="s">
        <v>86</v>
      </c>
      <c r="C82" s="18">
        <v>3390</v>
      </c>
      <c r="D82" s="18">
        <v>4475</v>
      </c>
      <c r="E82" s="18">
        <v>5173</v>
      </c>
      <c r="F82" s="18" t="s">
        <v>198</v>
      </c>
      <c r="G82" s="18" t="s">
        <v>198</v>
      </c>
      <c r="H82" s="18">
        <v>575</v>
      </c>
      <c r="I82" s="18">
        <v>840</v>
      </c>
      <c r="J82" s="18">
        <v>215</v>
      </c>
      <c r="K82" s="18">
        <v>310</v>
      </c>
      <c r="L82" s="18">
        <v>260</v>
      </c>
      <c r="M82" s="18">
        <v>415</v>
      </c>
      <c r="N82" s="18">
        <v>410</v>
      </c>
      <c r="O82" s="18">
        <v>580</v>
      </c>
      <c r="P82" s="18">
        <v>445</v>
      </c>
      <c r="Q82" s="18">
        <v>630</v>
      </c>
      <c r="R82" s="18">
        <v>475</v>
      </c>
      <c r="S82" s="18">
        <v>680</v>
      </c>
      <c r="T82" s="18">
        <v>620</v>
      </c>
      <c r="U82" s="18">
        <v>865</v>
      </c>
      <c r="V82" s="18">
        <v>0</v>
      </c>
      <c r="W82" s="18">
        <v>550</v>
      </c>
      <c r="X82" s="18">
        <v>1485</v>
      </c>
      <c r="Y82" s="18" t="s">
        <v>198</v>
      </c>
      <c r="Z82" s="18" t="s">
        <v>198</v>
      </c>
      <c r="AA82" s="18">
        <v>1095</v>
      </c>
      <c r="AB82" s="18">
        <v>1660</v>
      </c>
      <c r="AC82" s="18">
        <v>117800</v>
      </c>
      <c r="AD82" s="18">
        <v>117800</v>
      </c>
      <c r="AE82" s="18">
        <v>26000</v>
      </c>
      <c r="AF82" s="18">
        <v>67600</v>
      </c>
    </row>
    <row r="83" spans="1:32" x14ac:dyDescent="0.35">
      <c r="A83" s="11">
        <v>813</v>
      </c>
      <c r="B83" s="18" t="s">
        <v>87</v>
      </c>
      <c r="C83" s="18">
        <v>3123</v>
      </c>
      <c r="D83" s="18">
        <v>4404</v>
      </c>
      <c r="E83" s="18">
        <v>4963</v>
      </c>
      <c r="F83" s="18">
        <v>460</v>
      </c>
      <c r="G83" s="18">
        <v>460</v>
      </c>
      <c r="H83" s="18">
        <v>575</v>
      </c>
      <c r="I83" s="18">
        <v>840</v>
      </c>
      <c r="J83" s="18">
        <v>215</v>
      </c>
      <c r="K83" s="18">
        <v>310</v>
      </c>
      <c r="L83" s="18">
        <v>260</v>
      </c>
      <c r="M83" s="18">
        <v>415</v>
      </c>
      <c r="N83" s="18">
        <v>410</v>
      </c>
      <c r="O83" s="18">
        <v>580</v>
      </c>
      <c r="P83" s="18">
        <v>445</v>
      </c>
      <c r="Q83" s="18">
        <v>630</v>
      </c>
      <c r="R83" s="18">
        <v>475</v>
      </c>
      <c r="S83" s="18">
        <v>680</v>
      </c>
      <c r="T83" s="18">
        <v>620</v>
      </c>
      <c r="U83" s="18">
        <v>865</v>
      </c>
      <c r="V83" s="18">
        <v>0</v>
      </c>
      <c r="W83" s="18">
        <v>550</v>
      </c>
      <c r="X83" s="18">
        <v>1485</v>
      </c>
      <c r="Y83" s="18">
        <v>900</v>
      </c>
      <c r="Z83" s="18">
        <v>1290</v>
      </c>
      <c r="AA83" s="18">
        <v>1095</v>
      </c>
      <c r="AB83" s="18">
        <v>1660</v>
      </c>
      <c r="AC83" s="18">
        <v>117800</v>
      </c>
      <c r="AD83" s="18">
        <v>117800</v>
      </c>
      <c r="AE83" s="18">
        <v>45000</v>
      </c>
      <c r="AF83" s="18">
        <v>70000</v>
      </c>
    </row>
    <row r="84" spans="1:32" x14ac:dyDescent="0.35">
      <c r="A84" s="11">
        <v>815</v>
      </c>
      <c r="B84" s="18" t="s">
        <v>88</v>
      </c>
      <c r="C84" s="18">
        <v>3123</v>
      </c>
      <c r="D84" s="18">
        <v>4404</v>
      </c>
      <c r="E84" s="18">
        <v>4963</v>
      </c>
      <c r="F84" s="18">
        <v>460</v>
      </c>
      <c r="G84" s="18">
        <v>460</v>
      </c>
      <c r="H84" s="18">
        <v>575</v>
      </c>
      <c r="I84" s="18">
        <v>840</v>
      </c>
      <c r="J84" s="18">
        <v>215</v>
      </c>
      <c r="K84" s="18">
        <v>310</v>
      </c>
      <c r="L84" s="18">
        <v>260</v>
      </c>
      <c r="M84" s="18">
        <v>415</v>
      </c>
      <c r="N84" s="18">
        <v>410</v>
      </c>
      <c r="O84" s="18">
        <v>580</v>
      </c>
      <c r="P84" s="18">
        <v>445</v>
      </c>
      <c r="Q84" s="18">
        <v>630</v>
      </c>
      <c r="R84" s="18">
        <v>475</v>
      </c>
      <c r="S84" s="18">
        <v>680</v>
      </c>
      <c r="T84" s="18">
        <v>620</v>
      </c>
      <c r="U84" s="18">
        <v>865</v>
      </c>
      <c r="V84" s="18">
        <v>0</v>
      </c>
      <c r="W84" s="18">
        <v>550</v>
      </c>
      <c r="X84" s="18">
        <v>1485</v>
      </c>
      <c r="Y84" s="18">
        <v>900</v>
      </c>
      <c r="Z84" s="18">
        <v>1290</v>
      </c>
      <c r="AA84" s="18">
        <v>1095</v>
      </c>
      <c r="AB84" s="18">
        <v>1660</v>
      </c>
      <c r="AC84" s="18">
        <v>117800</v>
      </c>
      <c r="AD84" s="18">
        <v>117800</v>
      </c>
      <c r="AE84" s="18">
        <v>45000</v>
      </c>
      <c r="AF84" s="18">
        <v>70000</v>
      </c>
    </row>
    <row r="85" spans="1:32" x14ac:dyDescent="0.35">
      <c r="A85" s="11">
        <v>816</v>
      </c>
      <c r="B85" s="18" t="s">
        <v>89</v>
      </c>
      <c r="C85" s="18">
        <v>3123</v>
      </c>
      <c r="D85" s="18">
        <v>4404</v>
      </c>
      <c r="E85" s="18">
        <v>4963</v>
      </c>
      <c r="F85" s="18">
        <v>460</v>
      </c>
      <c r="G85" s="18">
        <v>460</v>
      </c>
      <c r="H85" s="18">
        <v>575</v>
      </c>
      <c r="I85" s="18">
        <v>840</v>
      </c>
      <c r="J85" s="18">
        <v>215</v>
      </c>
      <c r="K85" s="18">
        <v>310</v>
      </c>
      <c r="L85" s="18">
        <v>260</v>
      </c>
      <c r="M85" s="18">
        <v>415</v>
      </c>
      <c r="N85" s="18">
        <v>410</v>
      </c>
      <c r="O85" s="18">
        <v>580</v>
      </c>
      <c r="P85" s="18">
        <v>445</v>
      </c>
      <c r="Q85" s="18">
        <v>630</v>
      </c>
      <c r="R85" s="18">
        <v>475</v>
      </c>
      <c r="S85" s="18">
        <v>680</v>
      </c>
      <c r="T85" s="18">
        <v>620</v>
      </c>
      <c r="U85" s="18">
        <v>865</v>
      </c>
      <c r="V85" s="18">
        <v>0</v>
      </c>
      <c r="W85" s="18">
        <v>550</v>
      </c>
      <c r="X85" s="18">
        <v>1485</v>
      </c>
      <c r="Y85" s="18">
        <v>900</v>
      </c>
      <c r="Z85" s="18">
        <v>1290</v>
      </c>
      <c r="AA85" s="18">
        <v>1095</v>
      </c>
      <c r="AB85" s="18">
        <v>1660</v>
      </c>
      <c r="AC85" s="18">
        <v>117800</v>
      </c>
      <c r="AD85" s="18">
        <v>117800</v>
      </c>
      <c r="AE85" s="18">
        <v>45000</v>
      </c>
      <c r="AF85" s="18">
        <v>70000</v>
      </c>
    </row>
    <row r="86" spans="1:32" x14ac:dyDescent="0.35">
      <c r="A86" s="11">
        <v>821</v>
      </c>
      <c r="B86" s="18" t="s">
        <v>90</v>
      </c>
      <c r="C86" s="18">
        <v>3215.3645274394498</v>
      </c>
      <c r="D86" s="18">
        <v>4534.2508417686004</v>
      </c>
      <c r="E86" s="18">
        <v>5109.7835893954498</v>
      </c>
      <c r="F86" s="18">
        <v>467.2</v>
      </c>
      <c r="G86" s="18">
        <v>467.2</v>
      </c>
      <c r="H86" s="18">
        <v>584</v>
      </c>
      <c r="I86" s="18">
        <v>853.15</v>
      </c>
      <c r="J86" s="18">
        <v>218.36</v>
      </c>
      <c r="K86" s="18">
        <v>314.85000000000002</v>
      </c>
      <c r="L86" s="18">
        <v>264.07</v>
      </c>
      <c r="M86" s="18">
        <v>421.49</v>
      </c>
      <c r="N86" s="18">
        <v>416.42</v>
      </c>
      <c r="O86" s="18">
        <v>589.08000000000004</v>
      </c>
      <c r="P86" s="18">
        <v>451.96</v>
      </c>
      <c r="Q86" s="18">
        <v>639.86</v>
      </c>
      <c r="R86" s="18">
        <v>482.43</v>
      </c>
      <c r="S86" s="18">
        <v>690.64</v>
      </c>
      <c r="T86" s="18">
        <v>629.70000000000005</v>
      </c>
      <c r="U86" s="18">
        <v>878.54</v>
      </c>
      <c r="V86" s="18">
        <v>0</v>
      </c>
      <c r="W86" s="18">
        <v>558.60749999999996</v>
      </c>
      <c r="X86" s="18">
        <v>1508.2402499999998</v>
      </c>
      <c r="Y86" s="18">
        <v>914.09</v>
      </c>
      <c r="Z86" s="18">
        <v>1310.19</v>
      </c>
      <c r="AA86" s="18">
        <v>1112.1400000000001</v>
      </c>
      <c r="AB86" s="18">
        <v>1685.98</v>
      </c>
      <c r="AC86" s="18">
        <v>119643.57</v>
      </c>
      <c r="AD86" s="18">
        <v>119643.57</v>
      </c>
      <c r="AE86" s="18" t="s">
        <v>198</v>
      </c>
      <c r="AF86" s="18" t="s">
        <v>198</v>
      </c>
    </row>
    <row r="87" spans="1:32" x14ac:dyDescent="0.35">
      <c r="A87" s="11">
        <v>822</v>
      </c>
      <c r="B87" s="18" t="s">
        <v>91</v>
      </c>
      <c r="C87" s="18">
        <v>3171.8749499999999</v>
      </c>
      <c r="D87" s="18">
        <v>4472.9225999999999</v>
      </c>
      <c r="E87" s="18">
        <v>5040.6709499999997</v>
      </c>
      <c r="F87" s="18">
        <v>467.19899999999996</v>
      </c>
      <c r="G87" s="18">
        <v>467.19899999999996</v>
      </c>
      <c r="H87" s="18">
        <v>583.99874999999997</v>
      </c>
      <c r="I87" s="18">
        <v>853.14599999999996</v>
      </c>
      <c r="J87" s="18">
        <v>218.36474999999999</v>
      </c>
      <c r="K87" s="18">
        <v>314.85149999999999</v>
      </c>
      <c r="L87" s="18">
        <v>264.06899999999996</v>
      </c>
      <c r="M87" s="18">
        <v>421.49474999999995</v>
      </c>
      <c r="N87" s="18">
        <v>416.41649999999998</v>
      </c>
      <c r="O87" s="18">
        <v>589.077</v>
      </c>
      <c r="P87" s="18">
        <v>451.96424999999999</v>
      </c>
      <c r="Q87" s="18">
        <v>639.85949999999991</v>
      </c>
      <c r="R87" s="18">
        <v>482.43374999999997</v>
      </c>
      <c r="S87" s="18">
        <v>690.64199999999994</v>
      </c>
      <c r="T87" s="18">
        <v>629.70299999999997</v>
      </c>
      <c r="U87" s="18">
        <v>878.53724999999997</v>
      </c>
      <c r="V87" s="18">
        <v>0</v>
      </c>
      <c r="W87" s="18">
        <v>558.60749999999996</v>
      </c>
      <c r="X87" s="18">
        <v>1508.2402499999998</v>
      </c>
      <c r="Y87" s="18">
        <v>914.08499999999992</v>
      </c>
      <c r="Z87" s="18">
        <v>1310.1885</v>
      </c>
      <c r="AA87" s="18">
        <v>1112.1367499999999</v>
      </c>
      <c r="AB87" s="18">
        <v>1685.979</v>
      </c>
      <c r="AC87" s="18">
        <v>127000</v>
      </c>
      <c r="AD87" s="18">
        <v>127000</v>
      </c>
      <c r="AE87" s="18">
        <v>45704.25</v>
      </c>
      <c r="AF87" s="18">
        <v>71095.5</v>
      </c>
    </row>
    <row r="88" spans="1:32" x14ac:dyDescent="0.35">
      <c r="A88" s="11">
        <v>823</v>
      </c>
      <c r="B88" s="18" t="s">
        <v>92</v>
      </c>
      <c r="C88" s="18">
        <v>3179</v>
      </c>
      <c r="D88" s="18">
        <v>4526</v>
      </c>
      <c r="E88" s="18">
        <v>5235</v>
      </c>
      <c r="F88" s="18">
        <v>460</v>
      </c>
      <c r="G88" s="18">
        <v>460</v>
      </c>
      <c r="H88" s="18">
        <v>575</v>
      </c>
      <c r="I88" s="18">
        <v>840</v>
      </c>
      <c r="J88" s="18">
        <v>215</v>
      </c>
      <c r="K88" s="18">
        <v>310</v>
      </c>
      <c r="L88" s="18">
        <v>260</v>
      </c>
      <c r="M88" s="18">
        <v>415</v>
      </c>
      <c r="N88" s="18">
        <v>410</v>
      </c>
      <c r="O88" s="18">
        <v>580</v>
      </c>
      <c r="P88" s="18">
        <v>445</v>
      </c>
      <c r="Q88" s="18">
        <v>630</v>
      </c>
      <c r="R88" s="18">
        <v>475</v>
      </c>
      <c r="S88" s="18">
        <v>680</v>
      </c>
      <c r="T88" s="18">
        <v>620</v>
      </c>
      <c r="U88" s="18">
        <v>865</v>
      </c>
      <c r="V88" s="18">
        <v>0</v>
      </c>
      <c r="W88" s="18" t="s">
        <v>198</v>
      </c>
      <c r="X88" s="18" t="s">
        <v>198</v>
      </c>
      <c r="Y88" s="18" t="s">
        <v>198</v>
      </c>
      <c r="Z88" s="18" t="s">
        <v>198</v>
      </c>
      <c r="AA88" s="18">
        <v>1095</v>
      </c>
      <c r="AB88" s="18">
        <v>1660</v>
      </c>
      <c r="AC88" s="18">
        <v>117800</v>
      </c>
      <c r="AD88" s="18">
        <v>117800</v>
      </c>
      <c r="AE88" s="18" t="s">
        <v>198</v>
      </c>
      <c r="AF88" s="18" t="s">
        <v>198</v>
      </c>
    </row>
    <row r="89" spans="1:32" x14ac:dyDescent="0.35">
      <c r="A89" s="11">
        <v>825</v>
      </c>
      <c r="B89" s="18" t="s">
        <v>93</v>
      </c>
      <c r="C89" s="18">
        <v>3212.41</v>
      </c>
      <c r="D89" s="18">
        <v>4530.09</v>
      </c>
      <c r="E89" s="18">
        <v>5105.09</v>
      </c>
      <c r="F89" s="18">
        <v>473.17</v>
      </c>
      <c r="G89" s="18">
        <v>473.17</v>
      </c>
      <c r="H89" s="18">
        <v>591.46</v>
      </c>
      <c r="I89" s="18">
        <v>864.05</v>
      </c>
      <c r="J89" s="18">
        <v>221.16</v>
      </c>
      <c r="K89" s="18">
        <v>318.88</v>
      </c>
      <c r="L89" s="18">
        <v>267.44</v>
      </c>
      <c r="M89" s="18">
        <v>426.88</v>
      </c>
      <c r="N89" s="18">
        <v>421.74</v>
      </c>
      <c r="O89" s="18">
        <v>596.61</v>
      </c>
      <c r="P89" s="18">
        <v>457.74</v>
      </c>
      <c r="Q89" s="18">
        <v>648.04</v>
      </c>
      <c r="R89" s="18">
        <v>488.6</v>
      </c>
      <c r="S89" s="18">
        <v>699.47</v>
      </c>
      <c r="T89" s="18">
        <v>637.75</v>
      </c>
      <c r="U89" s="18">
        <v>889.76</v>
      </c>
      <c r="V89" s="18">
        <v>0</v>
      </c>
      <c r="W89" s="18">
        <v>565.75</v>
      </c>
      <c r="X89" s="18">
        <v>1527.52</v>
      </c>
      <c r="Y89" s="18">
        <v>925.77</v>
      </c>
      <c r="Z89" s="18">
        <v>1326.93</v>
      </c>
      <c r="AA89" s="18">
        <v>1126.3499999999999</v>
      </c>
      <c r="AB89" s="18">
        <v>1707.53</v>
      </c>
      <c r="AC89" s="18">
        <v>121172.61</v>
      </c>
      <c r="AD89" s="18">
        <v>121172.61</v>
      </c>
      <c r="AE89" s="18">
        <v>46288.35</v>
      </c>
      <c r="AF89" s="18">
        <v>72004.100000000006</v>
      </c>
    </row>
    <row r="90" spans="1:32" x14ac:dyDescent="0.35">
      <c r="A90" s="11">
        <v>826</v>
      </c>
      <c r="B90" s="18" t="s">
        <v>94</v>
      </c>
      <c r="C90" s="18">
        <v>3196.032686685</v>
      </c>
      <c r="D90" s="18">
        <v>4506.6708215050003</v>
      </c>
      <c r="E90" s="18">
        <v>5079.6624769100008</v>
      </c>
      <c r="F90" s="18">
        <v>473.16979999999995</v>
      </c>
      <c r="G90" s="18">
        <v>473.16979999999995</v>
      </c>
      <c r="H90" s="18">
        <v>591.46224999999993</v>
      </c>
      <c r="I90" s="18">
        <v>864.04919999999993</v>
      </c>
      <c r="J90" s="18">
        <v>221.15544999999997</v>
      </c>
      <c r="K90" s="18">
        <v>318.87529999999998</v>
      </c>
      <c r="L90" s="18">
        <v>267.44380000000001</v>
      </c>
      <c r="M90" s="18">
        <v>426.88144999999997</v>
      </c>
      <c r="N90" s="18">
        <v>421.73829999999998</v>
      </c>
      <c r="O90" s="18">
        <v>596.60539999999992</v>
      </c>
      <c r="P90" s="18">
        <v>457.74034999999998</v>
      </c>
      <c r="Q90" s="18">
        <v>648.03689999999995</v>
      </c>
      <c r="R90" s="18">
        <v>488.59924999999998</v>
      </c>
      <c r="S90" s="18">
        <v>699.46839999999997</v>
      </c>
      <c r="T90" s="18">
        <v>637.75059999999996</v>
      </c>
      <c r="U90" s="18">
        <v>889.76495</v>
      </c>
      <c r="V90" s="18">
        <v>0</v>
      </c>
      <c r="W90" s="18">
        <v>565.74649999999997</v>
      </c>
      <c r="X90" s="18">
        <v>1527.5155499999998</v>
      </c>
      <c r="Y90" s="18">
        <v>925.76699999999994</v>
      </c>
      <c r="Z90" s="18">
        <v>1326.9326999999998</v>
      </c>
      <c r="AA90" s="18">
        <v>1126.3498499999998</v>
      </c>
      <c r="AB90" s="18">
        <v>1707.5257999999999</v>
      </c>
      <c r="AC90" s="18">
        <v>117800</v>
      </c>
      <c r="AD90" s="18">
        <v>117800</v>
      </c>
      <c r="AE90" s="18">
        <v>45000</v>
      </c>
      <c r="AF90" s="18">
        <v>70000</v>
      </c>
    </row>
    <row r="91" spans="1:32" x14ac:dyDescent="0.35">
      <c r="A91" s="11">
        <v>830</v>
      </c>
      <c r="B91" s="18" t="s">
        <v>95</v>
      </c>
      <c r="C91" s="18">
        <v>3123</v>
      </c>
      <c r="D91" s="18">
        <v>4404</v>
      </c>
      <c r="E91" s="18">
        <v>4963</v>
      </c>
      <c r="F91" s="18">
        <v>460</v>
      </c>
      <c r="G91" s="18">
        <v>460</v>
      </c>
      <c r="H91" s="18">
        <v>575</v>
      </c>
      <c r="I91" s="18">
        <v>840</v>
      </c>
      <c r="J91" s="18">
        <v>215</v>
      </c>
      <c r="K91" s="18">
        <v>310</v>
      </c>
      <c r="L91" s="18">
        <v>260</v>
      </c>
      <c r="M91" s="18">
        <v>415</v>
      </c>
      <c r="N91" s="18">
        <v>410</v>
      </c>
      <c r="O91" s="18">
        <v>580</v>
      </c>
      <c r="P91" s="18">
        <v>445</v>
      </c>
      <c r="Q91" s="18">
        <v>630</v>
      </c>
      <c r="R91" s="18">
        <v>475</v>
      </c>
      <c r="S91" s="18">
        <v>680</v>
      </c>
      <c r="T91" s="18">
        <v>620</v>
      </c>
      <c r="U91" s="18">
        <v>865</v>
      </c>
      <c r="V91" s="18">
        <v>0</v>
      </c>
      <c r="W91" s="18">
        <v>550</v>
      </c>
      <c r="X91" s="18">
        <v>1485</v>
      </c>
      <c r="Y91" s="18">
        <v>900</v>
      </c>
      <c r="Z91" s="18">
        <v>1290</v>
      </c>
      <c r="AA91" s="18">
        <v>1095</v>
      </c>
      <c r="AB91" s="18">
        <v>1660</v>
      </c>
      <c r="AC91" s="18">
        <v>117800</v>
      </c>
      <c r="AD91" s="18">
        <v>117800</v>
      </c>
      <c r="AE91" s="18">
        <v>45000</v>
      </c>
      <c r="AF91" s="18">
        <v>70000</v>
      </c>
    </row>
    <row r="92" spans="1:32" x14ac:dyDescent="0.35">
      <c r="A92" s="11">
        <v>831</v>
      </c>
      <c r="B92" s="18" t="s">
        <v>96</v>
      </c>
      <c r="C92" s="18">
        <v>3123</v>
      </c>
      <c r="D92" s="18">
        <v>4404</v>
      </c>
      <c r="E92" s="18">
        <v>4963</v>
      </c>
      <c r="F92" s="18">
        <v>460</v>
      </c>
      <c r="G92" s="18">
        <v>460</v>
      </c>
      <c r="H92" s="18">
        <v>575</v>
      </c>
      <c r="I92" s="18">
        <v>840</v>
      </c>
      <c r="J92" s="18">
        <v>215</v>
      </c>
      <c r="K92" s="18">
        <v>310</v>
      </c>
      <c r="L92" s="18">
        <v>260</v>
      </c>
      <c r="M92" s="18">
        <v>415</v>
      </c>
      <c r="N92" s="18">
        <v>410</v>
      </c>
      <c r="O92" s="18">
        <v>580</v>
      </c>
      <c r="P92" s="18">
        <v>445</v>
      </c>
      <c r="Q92" s="18">
        <v>630</v>
      </c>
      <c r="R92" s="18">
        <v>475</v>
      </c>
      <c r="S92" s="18">
        <v>680</v>
      </c>
      <c r="T92" s="18">
        <v>620</v>
      </c>
      <c r="U92" s="18">
        <v>865</v>
      </c>
      <c r="V92" s="18">
        <v>0</v>
      </c>
      <c r="W92" s="18">
        <v>550</v>
      </c>
      <c r="X92" s="18">
        <v>1485</v>
      </c>
      <c r="Y92" s="18">
        <v>900</v>
      </c>
      <c r="Z92" s="18">
        <v>1290</v>
      </c>
      <c r="AA92" s="18">
        <v>1095</v>
      </c>
      <c r="AB92" s="18">
        <v>1660</v>
      </c>
      <c r="AC92" s="18">
        <v>117800</v>
      </c>
      <c r="AD92" s="18">
        <v>117800</v>
      </c>
      <c r="AE92" s="18" t="s">
        <v>198</v>
      </c>
      <c r="AF92" s="18" t="s">
        <v>198</v>
      </c>
    </row>
    <row r="93" spans="1:32" x14ac:dyDescent="0.35">
      <c r="A93" s="11">
        <v>838</v>
      </c>
      <c r="B93" s="18" t="s">
        <v>97</v>
      </c>
      <c r="C93" s="18">
        <v>3123</v>
      </c>
      <c r="D93" s="18">
        <v>4404</v>
      </c>
      <c r="E93" s="18">
        <v>4963</v>
      </c>
      <c r="F93" s="18">
        <v>460</v>
      </c>
      <c r="G93" s="18">
        <v>460</v>
      </c>
      <c r="H93" s="18">
        <v>575</v>
      </c>
      <c r="I93" s="18">
        <v>840</v>
      </c>
      <c r="J93" s="18">
        <v>215</v>
      </c>
      <c r="K93" s="18">
        <v>310</v>
      </c>
      <c r="L93" s="18">
        <v>260</v>
      </c>
      <c r="M93" s="18">
        <v>415</v>
      </c>
      <c r="N93" s="18">
        <v>410</v>
      </c>
      <c r="O93" s="18">
        <v>580</v>
      </c>
      <c r="P93" s="18">
        <v>445</v>
      </c>
      <c r="Q93" s="18">
        <v>630</v>
      </c>
      <c r="R93" s="18">
        <v>475</v>
      </c>
      <c r="S93" s="18">
        <v>680</v>
      </c>
      <c r="T93" s="18">
        <v>620</v>
      </c>
      <c r="U93" s="18">
        <v>865</v>
      </c>
      <c r="V93" s="18">
        <v>0</v>
      </c>
      <c r="W93" s="18">
        <v>550</v>
      </c>
      <c r="X93" s="18">
        <v>1485</v>
      </c>
      <c r="Y93" s="18">
        <v>900</v>
      </c>
      <c r="Z93" s="18">
        <v>1290</v>
      </c>
      <c r="AA93" s="18">
        <v>1095</v>
      </c>
      <c r="AB93" s="18">
        <v>1660</v>
      </c>
      <c r="AC93" s="18">
        <v>117800</v>
      </c>
      <c r="AD93" s="18">
        <v>117800</v>
      </c>
      <c r="AE93" s="18">
        <v>45000</v>
      </c>
      <c r="AF93" s="18">
        <v>70000</v>
      </c>
    </row>
    <row r="94" spans="1:32" x14ac:dyDescent="0.35">
      <c r="A94" s="11">
        <v>839</v>
      </c>
      <c r="B94" s="18" t="s">
        <v>191</v>
      </c>
      <c r="C94" s="18">
        <v>3123</v>
      </c>
      <c r="D94" s="18">
        <v>4404</v>
      </c>
      <c r="E94" s="18">
        <v>4963</v>
      </c>
      <c r="F94" s="18">
        <v>460</v>
      </c>
      <c r="G94" s="18">
        <v>460</v>
      </c>
      <c r="H94" s="18">
        <v>575</v>
      </c>
      <c r="I94" s="18">
        <v>840</v>
      </c>
      <c r="J94" s="18">
        <v>215</v>
      </c>
      <c r="K94" s="18">
        <v>310</v>
      </c>
      <c r="L94" s="18">
        <v>260</v>
      </c>
      <c r="M94" s="18">
        <v>415</v>
      </c>
      <c r="N94" s="18">
        <v>410</v>
      </c>
      <c r="O94" s="18">
        <v>580</v>
      </c>
      <c r="P94" s="18">
        <v>445</v>
      </c>
      <c r="Q94" s="18">
        <v>630</v>
      </c>
      <c r="R94" s="18">
        <v>475</v>
      </c>
      <c r="S94" s="18">
        <v>680</v>
      </c>
      <c r="T94" s="18">
        <v>620</v>
      </c>
      <c r="U94" s="18">
        <v>865</v>
      </c>
      <c r="V94" s="18">
        <v>0</v>
      </c>
      <c r="W94" s="18">
        <v>550</v>
      </c>
      <c r="X94" s="18">
        <v>1485</v>
      </c>
      <c r="Y94" s="18">
        <v>900</v>
      </c>
      <c r="Z94" s="18">
        <v>1290</v>
      </c>
      <c r="AA94" s="18">
        <v>1095</v>
      </c>
      <c r="AB94" s="18">
        <v>1660</v>
      </c>
      <c r="AC94" s="18">
        <v>117800</v>
      </c>
      <c r="AD94" s="18">
        <v>117800</v>
      </c>
      <c r="AE94" s="18">
        <v>45000</v>
      </c>
      <c r="AF94" s="18">
        <v>70000</v>
      </c>
    </row>
    <row r="95" spans="1:32" x14ac:dyDescent="0.35">
      <c r="A95" s="11">
        <v>840</v>
      </c>
      <c r="B95" s="18" t="s">
        <v>98</v>
      </c>
      <c r="C95" s="18">
        <v>3168.55819643524</v>
      </c>
      <c r="D95" s="18">
        <v>4468.2453721104102</v>
      </c>
      <c r="E95" s="18">
        <v>5035.4000412770101</v>
      </c>
      <c r="F95" s="18">
        <v>466.71046121044253</v>
      </c>
      <c r="G95" s="18">
        <v>466.71046121044253</v>
      </c>
      <c r="H95" s="18">
        <v>583.38807651305319</v>
      </c>
      <c r="I95" s="18">
        <v>852.25388568863423</v>
      </c>
      <c r="J95" s="18">
        <v>218.13641121792423</v>
      </c>
      <c r="K95" s="18">
        <v>314.52226733747216</v>
      </c>
      <c r="L95" s="18">
        <v>263.79286937981533</v>
      </c>
      <c r="M95" s="18">
        <v>421.05400304855141</v>
      </c>
      <c r="N95" s="18">
        <v>415.98106325278576</v>
      </c>
      <c r="O95" s="18">
        <v>588.46101630881878</v>
      </c>
      <c r="P95" s="18">
        <v>451.49164182314547</v>
      </c>
      <c r="Q95" s="18">
        <v>639.19041426647561</v>
      </c>
      <c r="R95" s="18">
        <v>481.92928059773959</v>
      </c>
      <c r="S95" s="18">
        <v>689.91981222413244</v>
      </c>
      <c r="T95" s="18">
        <v>629.04453467494432</v>
      </c>
      <c r="U95" s="18">
        <v>877.61858466746253</v>
      </c>
      <c r="V95" s="18">
        <v>0</v>
      </c>
      <c r="W95" s="18">
        <v>558.02337753422478</v>
      </c>
      <c r="X95" s="18">
        <v>1506.6631193424068</v>
      </c>
      <c r="Y95" s="18">
        <v>913.12916323782235</v>
      </c>
      <c r="Z95" s="18">
        <v>1308.8184673075455</v>
      </c>
      <c r="AA95" s="18">
        <v>1110.9738152726839</v>
      </c>
      <c r="AB95" s="18">
        <v>1684.2160121942056</v>
      </c>
      <c r="AC95" s="18">
        <v>117800</v>
      </c>
      <c r="AD95" s="18">
        <v>117800</v>
      </c>
      <c r="AE95" s="18">
        <v>45000</v>
      </c>
      <c r="AF95" s="18">
        <v>70000</v>
      </c>
    </row>
    <row r="96" spans="1:32" x14ac:dyDescent="0.35">
      <c r="A96" s="11">
        <v>841</v>
      </c>
      <c r="B96" s="18" t="s">
        <v>99</v>
      </c>
      <c r="C96" s="18">
        <v>3123</v>
      </c>
      <c r="D96" s="18">
        <v>4404</v>
      </c>
      <c r="E96" s="18">
        <v>4963</v>
      </c>
      <c r="F96" s="18">
        <v>460</v>
      </c>
      <c r="G96" s="18">
        <v>460</v>
      </c>
      <c r="H96" s="18">
        <v>575</v>
      </c>
      <c r="I96" s="18">
        <v>840</v>
      </c>
      <c r="J96" s="18">
        <v>215</v>
      </c>
      <c r="K96" s="18">
        <v>310</v>
      </c>
      <c r="L96" s="18">
        <v>260</v>
      </c>
      <c r="M96" s="18">
        <v>415</v>
      </c>
      <c r="N96" s="18">
        <v>410</v>
      </c>
      <c r="O96" s="18">
        <v>580</v>
      </c>
      <c r="P96" s="18">
        <v>445</v>
      </c>
      <c r="Q96" s="18">
        <v>630</v>
      </c>
      <c r="R96" s="18">
        <v>475</v>
      </c>
      <c r="S96" s="18">
        <v>680</v>
      </c>
      <c r="T96" s="18">
        <v>620</v>
      </c>
      <c r="U96" s="18">
        <v>865</v>
      </c>
      <c r="V96" s="18">
        <v>0</v>
      </c>
      <c r="W96" s="18">
        <v>550</v>
      </c>
      <c r="X96" s="18">
        <v>1485</v>
      </c>
      <c r="Y96" s="18">
        <v>900</v>
      </c>
      <c r="Z96" s="18">
        <v>1290</v>
      </c>
      <c r="AA96" s="18">
        <v>1095</v>
      </c>
      <c r="AB96" s="18">
        <v>1660</v>
      </c>
      <c r="AC96" s="18">
        <v>117800</v>
      </c>
      <c r="AD96" s="18">
        <v>117800</v>
      </c>
      <c r="AE96" s="18">
        <v>45000</v>
      </c>
      <c r="AF96" s="18">
        <v>70000</v>
      </c>
    </row>
    <row r="97" spans="1:32" x14ac:dyDescent="0.35">
      <c r="A97" s="11">
        <v>845</v>
      </c>
      <c r="B97" s="18" t="s">
        <v>100</v>
      </c>
      <c r="C97" s="18">
        <v>3123</v>
      </c>
      <c r="D97" s="18">
        <v>4404</v>
      </c>
      <c r="E97" s="18">
        <v>4963</v>
      </c>
      <c r="F97" s="18">
        <v>460</v>
      </c>
      <c r="G97" s="18">
        <v>460</v>
      </c>
      <c r="H97" s="18">
        <v>575</v>
      </c>
      <c r="I97" s="18">
        <v>840</v>
      </c>
      <c r="J97" s="18">
        <v>215</v>
      </c>
      <c r="K97" s="18">
        <v>310</v>
      </c>
      <c r="L97" s="18">
        <v>260</v>
      </c>
      <c r="M97" s="18">
        <v>415</v>
      </c>
      <c r="N97" s="18">
        <v>410</v>
      </c>
      <c r="O97" s="18">
        <v>580</v>
      </c>
      <c r="P97" s="18">
        <v>445</v>
      </c>
      <c r="Q97" s="18">
        <v>630</v>
      </c>
      <c r="R97" s="18">
        <v>475</v>
      </c>
      <c r="S97" s="18">
        <v>680</v>
      </c>
      <c r="T97" s="18">
        <v>620</v>
      </c>
      <c r="U97" s="18">
        <v>865</v>
      </c>
      <c r="V97" s="18">
        <v>0</v>
      </c>
      <c r="W97" s="18">
        <v>550</v>
      </c>
      <c r="X97" s="18">
        <v>1485</v>
      </c>
      <c r="Y97" s="18">
        <v>900</v>
      </c>
      <c r="Z97" s="18">
        <v>1290</v>
      </c>
      <c r="AA97" s="18">
        <v>1095</v>
      </c>
      <c r="AB97" s="18">
        <v>1660</v>
      </c>
      <c r="AC97" s="18">
        <v>117800</v>
      </c>
      <c r="AD97" s="18">
        <v>117800</v>
      </c>
      <c r="AE97" s="18">
        <v>45000</v>
      </c>
      <c r="AF97" s="18">
        <v>70000</v>
      </c>
    </row>
    <row r="98" spans="1:32" x14ac:dyDescent="0.35">
      <c r="A98" s="11">
        <v>846</v>
      </c>
      <c r="B98" s="18" t="s">
        <v>101</v>
      </c>
      <c r="C98" s="18">
        <v>3133.7212000000004</v>
      </c>
      <c r="D98" s="18">
        <v>4696.3499999999995</v>
      </c>
      <c r="E98" s="18">
        <v>4696.3499999999995</v>
      </c>
      <c r="F98" s="18">
        <v>780.65439135922895</v>
      </c>
      <c r="G98" s="18">
        <v>872.28077625183312</v>
      </c>
      <c r="H98" s="18">
        <v>718.99754603891074</v>
      </c>
      <c r="I98" s="18">
        <v>660.74873377090159</v>
      </c>
      <c r="J98" s="18">
        <v>285.17779229160027</v>
      </c>
      <c r="K98" s="18">
        <v>294.34044861285912</v>
      </c>
      <c r="L98" s="18">
        <v>341.07990402978135</v>
      </c>
      <c r="M98" s="18">
        <v>400.89520445132513</v>
      </c>
      <c r="N98" s="18">
        <v>508.78623924433418</v>
      </c>
      <c r="O98" s="18">
        <v>507.44996028979415</v>
      </c>
      <c r="P98" s="18">
        <v>546.05431373645695</v>
      </c>
      <c r="Q98" s="18">
        <v>560.72733820902874</v>
      </c>
      <c r="R98" s="18">
        <v>601.95642547463819</v>
      </c>
      <c r="S98" s="18">
        <v>596.24559015518616</v>
      </c>
      <c r="T98" s="18">
        <v>1001.6006222909156</v>
      </c>
      <c r="U98" s="18">
        <v>728.05382312736617</v>
      </c>
      <c r="V98" s="18">
        <v>0</v>
      </c>
      <c r="W98" s="18">
        <v>558.91999999999996</v>
      </c>
      <c r="X98" s="18">
        <v>1720.31</v>
      </c>
      <c r="Y98" s="18">
        <v>5443.052205871486</v>
      </c>
      <c r="Z98" s="18">
        <v>0</v>
      </c>
      <c r="AA98" s="18">
        <v>1018</v>
      </c>
      <c r="AB98" s="18">
        <v>1560</v>
      </c>
      <c r="AC98" s="18">
        <v>130000</v>
      </c>
      <c r="AD98" s="18">
        <v>130000</v>
      </c>
      <c r="AE98" s="18">
        <v>0</v>
      </c>
      <c r="AF98" s="18">
        <v>0</v>
      </c>
    </row>
    <row r="99" spans="1:32" x14ac:dyDescent="0.35">
      <c r="A99" s="11">
        <v>850</v>
      </c>
      <c r="B99" s="18" t="s">
        <v>102</v>
      </c>
      <c r="C99" s="18">
        <v>3156</v>
      </c>
      <c r="D99" s="18">
        <v>4451</v>
      </c>
      <c r="E99" s="18">
        <v>5016</v>
      </c>
      <c r="F99" s="18">
        <v>465</v>
      </c>
      <c r="G99" s="18">
        <v>465</v>
      </c>
      <c r="H99" s="18">
        <v>581</v>
      </c>
      <c r="I99" s="18">
        <v>849</v>
      </c>
      <c r="J99" s="18">
        <v>217</v>
      </c>
      <c r="K99" s="18">
        <v>313</v>
      </c>
      <c r="L99" s="18">
        <v>263</v>
      </c>
      <c r="M99" s="18">
        <v>419</v>
      </c>
      <c r="N99" s="18">
        <v>414</v>
      </c>
      <c r="O99" s="18">
        <v>586</v>
      </c>
      <c r="P99" s="18">
        <v>450</v>
      </c>
      <c r="Q99" s="18">
        <v>637</v>
      </c>
      <c r="R99" s="18">
        <v>480</v>
      </c>
      <c r="S99" s="18">
        <v>687</v>
      </c>
      <c r="T99" s="18">
        <v>627</v>
      </c>
      <c r="U99" s="18">
        <v>874</v>
      </c>
      <c r="V99" s="18">
        <v>0</v>
      </c>
      <c r="W99" s="18">
        <v>556</v>
      </c>
      <c r="X99" s="18">
        <v>1501</v>
      </c>
      <c r="Y99" s="18">
        <v>910</v>
      </c>
      <c r="Z99" s="18">
        <v>1304</v>
      </c>
      <c r="AA99" s="18">
        <v>1107</v>
      </c>
      <c r="AB99" s="18">
        <v>1678</v>
      </c>
      <c r="AC99" s="18">
        <v>119050</v>
      </c>
      <c r="AD99" s="18">
        <v>119050</v>
      </c>
      <c r="AE99" s="18">
        <v>45477</v>
      </c>
      <c r="AF99" s="18">
        <v>70743</v>
      </c>
    </row>
    <row r="100" spans="1:32" x14ac:dyDescent="0.35">
      <c r="A100" s="11">
        <v>851</v>
      </c>
      <c r="B100" s="18" t="s">
        <v>103</v>
      </c>
      <c r="C100" s="18">
        <v>3167</v>
      </c>
      <c r="D100" s="18">
        <v>4466</v>
      </c>
      <c r="E100" s="18">
        <v>5033</v>
      </c>
      <c r="F100" s="18">
        <v>467</v>
      </c>
      <c r="G100" s="18">
        <v>467</v>
      </c>
      <c r="H100" s="18">
        <v>583</v>
      </c>
      <c r="I100" s="18">
        <v>852</v>
      </c>
      <c r="J100" s="18">
        <v>218</v>
      </c>
      <c r="K100" s="18">
        <v>314</v>
      </c>
      <c r="L100" s="18">
        <v>264</v>
      </c>
      <c r="M100" s="18">
        <v>421</v>
      </c>
      <c r="N100" s="18">
        <v>416</v>
      </c>
      <c r="O100" s="18">
        <v>588</v>
      </c>
      <c r="P100" s="18">
        <v>451</v>
      </c>
      <c r="Q100" s="18">
        <v>639</v>
      </c>
      <c r="R100" s="18">
        <v>482</v>
      </c>
      <c r="S100" s="18">
        <v>690</v>
      </c>
      <c r="T100" s="18">
        <v>629</v>
      </c>
      <c r="U100" s="18">
        <v>877</v>
      </c>
      <c r="V100" s="18">
        <v>0</v>
      </c>
      <c r="W100" s="18">
        <v>558</v>
      </c>
      <c r="X100" s="18">
        <v>1506</v>
      </c>
      <c r="Y100" s="18">
        <v>913</v>
      </c>
      <c r="Z100" s="18">
        <v>1308</v>
      </c>
      <c r="AA100" s="18">
        <v>1111</v>
      </c>
      <c r="AB100" s="18">
        <v>1684</v>
      </c>
      <c r="AC100" s="18">
        <v>132998</v>
      </c>
      <c r="AD100" s="18">
        <v>132998</v>
      </c>
      <c r="AE100" s="18">
        <v>0</v>
      </c>
      <c r="AF100" s="18">
        <v>0</v>
      </c>
    </row>
    <row r="101" spans="1:32" x14ac:dyDescent="0.35">
      <c r="A101" s="11">
        <v>852</v>
      </c>
      <c r="B101" s="18" t="s">
        <v>104</v>
      </c>
      <c r="C101" s="18">
        <v>3167.2216799999997</v>
      </c>
      <c r="D101" s="18">
        <v>4466.3606399999999</v>
      </c>
      <c r="E101" s="18">
        <v>5033.2760799999996</v>
      </c>
      <c r="F101" s="18">
        <v>466.5136</v>
      </c>
      <c r="G101" s="18">
        <v>466.5136</v>
      </c>
      <c r="H101" s="18">
        <v>583.14199999999994</v>
      </c>
      <c r="I101" s="18">
        <v>851.89439999999991</v>
      </c>
      <c r="J101" s="18">
        <v>218.0444</v>
      </c>
      <c r="K101" s="18">
        <v>314.38959999999997</v>
      </c>
      <c r="L101" s="18">
        <v>263.6816</v>
      </c>
      <c r="M101" s="18">
        <v>420.87639999999999</v>
      </c>
      <c r="N101" s="18">
        <v>415.80559999999997</v>
      </c>
      <c r="O101" s="18">
        <v>588.21280000000002</v>
      </c>
      <c r="P101" s="18">
        <v>451.30119999999999</v>
      </c>
      <c r="Q101" s="18">
        <v>638.92079999999999</v>
      </c>
      <c r="R101" s="18">
        <v>481.726</v>
      </c>
      <c r="S101" s="18">
        <v>689.62879999999996</v>
      </c>
      <c r="T101" s="18">
        <v>628.77919999999995</v>
      </c>
      <c r="U101" s="18">
        <v>877.24839999999995</v>
      </c>
      <c r="V101" s="18">
        <v>0</v>
      </c>
      <c r="W101" s="18">
        <v>557.78800000000001</v>
      </c>
      <c r="X101" s="18">
        <v>1506.0275999999999</v>
      </c>
      <c r="Y101" s="18">
        <v>912.74399999999991</v>
      </c>
      <c r="Z101" s="18">
        <v>1308.2664</v>
      </c>
      <c r="AA101" s="18">
        <v>1110.5052000000001</v>
      </c>
      <c r="AB101" s="18">
        <v>1683.5056</v>
      </c>
      <c r="AC101" s="18">
        <v>119468.048</v>
      </c>
      <c r="AD101" s="18">
        <v>119468.048</v>
      </c>
      <c r="AE101" s="18">
        <v>45637.2</v>
      </c>
      <c r="AF101" s="18">
        <v>70991.199999999997</v>
      </c>
    </row>
    <row r="102" spans="1:32" x14ac:dyDescent="0.35">
      <c r="A102" s="11">
        <v>855</v>
      </c>
      <c r="B102" s="18" t="s">
        <v>105</v>
      </c>
      <c r="C102" s="18">
        <v>3123</v>
      </c>
      <c r="D102" s="18">
        <v>4404</v>
      </c>
      <c r="E102" s="18">
        <v>4963</v>
      </c>
      <c r="F102" s="18">
        <v>460</v>
      </c>
      <c r="G102" s="18">
        <v>460</v>
      </c>
      <c r="H102" s="18">
        <v>575</v>
      </c>
      <c r="I102" s="18">
        <v>840</v>
      </c>
      <c r="J102" s="18">
        <v>215</v>
      </c>
      <c r="K102" s="18">
        <v>310</v>
      </c>
      <c r="L102" s="18">
        <v>260</v>
      </c>
      <c r="M102" s="18">
        <v>415</v>
      </c>
      <c r="N102" s="18">
        <v>410</v>
      </c>
      <c r="O102" s="18">
        <v>580</v>
      </c>
      <c r="P102" s="18">
        <v>445</v>
      </c>
      <c r="Q102" s="18">
        <v>630</v>
      </c>
      <c r="R102" s="18">
        <v>475</v>
      </c>
      <c r="S102" s="18">
        <v>680</v>
      </c>
      <c r="T102" s="18">
        <v>620</v>
      </c>
      <c r="U102" s="18">
        <v>865</v>
      </c>
      <c r="V102" s="18">
        <v>0</v>
      </c>
      <c r="W102" s="18">
        <v>550</v>
      </c>
      <c r="X102" s="18">
        <v>1485</v>
      </c>
      <c r="Y102" s="18">
        <v>900</v>
      </c>
      <c r="Z102" s="18">
        <v>1290</v>
      </c>
      <c r="AA102" s="18">
        <v>1095</v>
      </c>
      <c r="AB102" s="18">
        <v>1660</v>
      </c>
      <c r="AC102" s="18">
        <v>117800</v>
      </c>
      <c r="AD102" s="18">
        <v>117800</v>
      </c>
      <c r="AE102" s="18">
        <v>45000</v>
      </c>
      <c r="AF102" s="18">
        <v>70000</v>
      </c>
    </row>
    <row r="103" spans="1:32" x14ac:dyDescent="0.35">
      <c r="A103" s="11">
        <v>856</v>
      </c>
      <c r="B103" s="18" t="s">
        <v>106</v>
      </c>
      <c r="C103" s="18">
        <v>3123</v>
      </c>
      <c r="D103" s="18">
        <v>4404</v>
      </c>
      <c r="E103" s="18">
        <v>4963</v>
      </c>
      <c r="F103" s="18">
        <v>460</v>
      </c>
      <c r="G103" s="18">
        <v>460</v>
      </c>
      <c r="H103" s="18">
        <v>575</v>
      </c>
      <c r="I103" s="18">
        <v>840</v>
      </c>
      <c r="J103" s="18">
        <v>215</v>
      </c>
      <c r="K103" s="18">
        <v>310</v>
      </c>
      <c r="L103" s="18">
        <v>260</v>
      </c>
      <c r="M103" s="18">
        <v>415</v>
      </c>
      <c r="N103" s="18">
        <v>410</v>
      </c>
      <c r="O103" s="18">
        <v>580</v>
      </c>
      <c r="P103" s="18">
        <v>445</v>
      </c>
      <c r="Q103" s="18">
        <v>630</v>
      </c>
      <c r="R103" s="18">
        <v>475</v>
      </c>
      <c r="S103" s="18">
        <v>680</v>
      </c>
      <c r="T103" s="18">
        <v>620</v>
      </c>
      <c r="U103" s="18">
        <v>865</v>
      </c>
      <c r="V103" s="18">
        <v>0</v>
      </c>
      <c r="W103" s="18">
        <v>550</v>
      </c>
      <c r="X103" s="18">
        <v>1485</v>
      </c>
      <c r="Y103" s="18">
        <v>900</v>
      </c>
      <c r="Z103" s="18">
        <v>1290</v>
      </c>
      <c r="AA103" s="18">
        <v>1095</v>
      </c>
      <c r="AB103" s="18">
        <v>1660</v>
      </c>
      <c r="AC103" s="18">
        <v>117800</v>
      </c>
      <c r="AD103" s="18">
        <v>117800</v>
      </c>
      <c r="AE103" s="18" t="s">
        <v>198</v>
      </c>
      <c r="AF103" s="18" t="s">
        <v>198</v>
      </c>
    </row>
    <row r="104" spans="1:32" x14ac:dyDescent="0.35">
      <c r="A104" s="11">
        <v>857</v>
      </c>
      <c r="B104" s="18" t="s">
        <v>107</v>
      </c>
      <c r="C104" s="18">
        <v>3123</v>
      </c>
      <c r="D104" s="18">
        <v>4404</v>
      </c>
      <c r="E104" s="18">
        <v>4963</v>
      </c>
      <c r="F104" s="18">
        <v>460</v>
      </c>
      <c r="G104" s="18">
        <v>460</v>
      </c>
      <c r="H104" s="18">
        <v>575</v>
      </c>
      <c r="I104" s="18">
        <v>840</v>
      </c>
      <c r="J104" s="18">
        <v>215</v>
      </c>
      <c r="K104" s="18">
        <v>310</v>
      </c>
      <c r="L104" s="18">
        <v>260</v>
      </c>
      <c r="M104" s="18">
        <v>415</v>
      </c>
      <c r="N104" s="18">
        <v>410</v>
      </c>
      <c r="O104" s="18">
        <v>580</v>
      </c>
      <c r="P104" s="18">
        <v>445</v>
      </c>
      <c r="Q104" s="18">
        <v>630</v>
      </c>
      <c r="R104" s="18">
        <v>475</v>
      </c>
      <c r="S104" s="18">
        <v>680</v>
      </c>
      <c r="T104" s="18">
        <v>620</v>
      </c>
      <c r="U104" s="18">
        <v>865</v>
      </c>
      <c r="V104" s="18">
        <v>0</v>
      </c>
      <c r="W104" s="18">
        <v>550</v>
      </c>
      <c r="X104" s="18">
        <v>1485</v>
      </c>
      <c r="Y104" s="18">
        <v>900</v>
      </c>
      <c r="Z104" s="18">
        <v>1290</v>
      </c>
      <c r="AA104" s="18">
        <v>1095</v>
      </c>
      <c r="AB104" s="18">
        <v>1660</v>
      </c>
      <c r="AC104" s="18">
        <v>117800</v>
      </c>
      <c r="AD104" s="18">
        <v>117800</v>
      </c>
      <c r="AE104" s="18">
        <v>45000</v>
      </c>
      <c r="AF104" s="18">
        <v>70000</v>
      </c>
    </row>
    <row r="105" spans="1:32" x14ac:dyDescent="0.35">
      <c r="A105" s="11">
        <v>860</v>
      </c>
      <c r="B105" s="18" t="s">
        <v>108</v>
      </c>
      <c r="C105" s="18">
        <v>3123</v>
      </c>
      <c r="D105" s="18">
        <v>4404</v>
      </c>
      <c r="E105" s="18">
        <v>4963</v>
      </c>
      <c r="F105" s="18">
        <v>460</v>
      </c>
      <c r="G105" s="18">
        <v>460</v>
      </c>
      <c r="H105" s="18">
        <v>575</v>
      </c>
      <c r="I105" s="18">
        <v>840</v>
      </c>
      <c r="J105" s="18">
        <v>215</v>
      </c>
      <c r="K105" s="18">
        <v>310</v>
      </c>
      <c r="L105" s="18">
        <v>260</v>
      </c>
      <c r="M105" s="18">
        <v>415</v>
      </c>
      <c r="N105" s="18">
        <v>410</v>
      </c>
      <c r="O105" s="18">
        <v>580</v>
      </c>
      <c r="P105" s="18">
        <v>445</v>
      </c>
      <c r="Q105" s="18">
        <v>630</v>
      </c>
      <c r="R105" s="18">
        <v>475</v>
      </c>
      <c r="S105" s="18">
        <v>680</v>
      </c>
      <c r="T105" s="18">
        <v>620</v>
      </c>
      <c r="U105" s="18">
        <v>865</v>
      </c>
      <c r="V105" s="18">
        <v>0</v>
      </c>
      <c r="W105" s="18">
        <v>550</v>
      </c>
      <c r="X105" s="18">
        <v>1485</v>
      </c>
      <c r="Y105" s="18">
        <v>900</v>
      </c>
      <c r="Z105" s="18">
        <v>1290</v>
      </c>
      <c r="AA105" s="18">
        <v>1095</v>
      </c>
      <c r="AB105" s="18">
        <v>1660</v>
      </c>
      <c r="AC105" s="18">
        <v>117800</v>
      </c>
      <c r="AD105" s="18">
        <v>117800</v>
      </c>
      <c r="AE105" s="18">
        <v>45000</v>
      </c>
      <c r="AF105" s="18">
        <v>70000</v>
      </c>
    </row>
    <row r="106" spans="1:32" x14ac:dyDescent="0.35">
      <c r="A106" s="11">
        <v>861</v>
      </c>
      <c r="B106" s="18" t="s">
        <v>109</v>
      </c>
      <c r="C106" s="18">
        <v>3123</v>
      </c>
      <c r="D106" s="18">
        <v>4404</v>
      </c>
      <c r="E106" s="18">
        <v>4963</v>
      </c>
      <c r="F106" s="18">
        <v>460</v>
      </c>
      <c r="G106" s="18">
        <v>460</v>
      </c>
      <c r="H106" s="18">
        <v>528.25</v>
      </c>
      <c r="I106" s="18">
        <v>793.25</v>
      </c>
      <c r="J106" s="18">
        <v>215</v>
      </c>
      <c r="K106" s="18">
        <v>310</v>
      </c>
      <c r="L106" s="18">
        <v>260</v>
      </c>
      <c r="M106" s="18">
        <v>415</v>
      </c>
      <c r="N106" s="18">
        <v>410</v>
      </c>
      <c r="O106" s="18">
        <v>580</v>
      </c>
      <c r="P106" s="18">
        <v>445</v>
      </c>
      <c r="Q106" s="18">
        <v>630</v>
      </c>
      <c r="R106" s="18">
        <v>475</v>
      </c>
      <c r="S106" s="18">
        <v>680</v>
      </c>
      <c r="T106" s="18">
        <v>620</v>
      </c>
      <c r="U106" s="18">
        <v>865</v>
      </c>
      <c r="V106" s="18">
        <v>0</v>
      </c>
      <c r="W106" s="18">
        <v>550</v>
      </c>
      <c r="X106" s="18">
        <v>1485</v>
      </c>
      <c r="Y106" s="18">
        <v>900</v>
      </c>
      <c r="Z106" s="18">
        <v>1290</v>
      </c>
      <c r="AA106" s="18">
        <v>1095</v>
      </c>
      <c r="AB106" s="18">
        <v>1660</v>
      </c>
      <c r="AC106" s="18">
        <v>117800</v>
      </c>
      <c r="AD106" s="18">
        <v>117800</v>
      </c>
      <c r="AE106" s="18" t="s">
        <v>198</v>
      </c>
      <c r="AF106" s="18" t="s">
        <v>198</v>
      </c>
    </row>
    <row r="107" spans="1:32" x14ac:dyDescent="0.35">
      <c r="A107" s="11">
        <v>865</v>
      </c>
      <c r="B107" s="18" t="s">
        <v>110</v>
      </c>
      <c r="C107" s="18">
        <v>3123</v>
      </c>
      <c r="D107" s="18">
        <v>4404</v>
      </c>
      <c r="E107" s="18">
        <v>4963</v>
      </c>
      <c r="F107" s="18">
        <v>460</v>
      </c>
      <c r="G107" s="18">
        <v>460</v>
      </c>
      <c r="H107" s="18">
        <v>575</v>
      </c>
      <c r="I107" s="18">
        <v>840</v>
      </c>
      <c r="J107" s="18">
        <v>215</v>
      </c>
      <c r="K107" s="18">
        <v>310</v>
      </c>
      <c r="L107" s="18">
        <v>260</v>
      </c>
      <c r="M107" s="18">
        <v>415</v>
      </c>
      <c r="N107" s="18">
        <v>410</v>
      </c>
      <c r="O107" s="18">
        <v>580</v>
      </c>
      <c r="P107" s="18">
        <v>445</v>
      </c>
      <c r="Q107" s="18">
        <v>630</v>
      </c>
      <c r="R107" s="18">
        <v>475</v>
      </c>
      <c r="S107" s="18">
        <v>680</v>
      </c>
      <c r="T107" s="18">
        <v>620</v>
      </c>
      <c r="U107" s="18">
        <v>865</v>
      </c>
      <c r="V107" s="18">
        <v>0</v>
      </c>
      <c r="W107" s="18">
        <v>550</v>
      </c>
      <c r="X107" s="18">
        <v>1485</v>
      </c>
      <c r="Y107" s="18">
        <v>900</v>
      </c>
      <c r="Z107" s="18">
        <v>1290</v>
      </c>
      <c r="AA107" s="18">
        <v>1095</v>
      </c>
      <c r="AB107" s="18">
        <v>1660</v>
      </c>
      <c r="AC107" s="18">
        <v>117800</v>
      </c>
      <c r="AD107" s="18">
        <v>117800</v>
      </c>
      <c r="AE107" s="18">
        <v>26780</v>
      </c>
      <c r="AF107" s="18">
        <v>69525</v>
      </c>
    </row>
    <row r="108" spans="1:32" x14ac:dyDescent="0.35">
      <c r="A108" s="11">
        <v>866</v>
      </c>
      <c r="B108" s="18" t="s">
        <v>111</v>
      </c>
      <c r="C108" s="18">
        <v>3130.6326119999999</v>
      </c>
      <c r="D108" s="18">
        <v>4414.7633759999999</v>
      </c>
      <c r="E108" s="18">
        <v>4975.1295719999998</v>
      </c>
      <c r="F108" s="18">
        <v>461.12423999999993</v>
      </c>
      <c r="G108" s="18">
        <v>461.12423999999993</v>
      </c>
      <c r="H108" s="18">
        <v>576.4052999999999</v>
      </c>
      <c r="I108" s="18">
        <v>842.05295999999987</v>
      </c>
      <c r="J108" s="18">
        <v>215.52545999999998</v>
      </c>
      <c r="K108" s="18">
        <v>310.75763999999998</v>
      </c>
      <c r="L108" s="18">
        <v>260.63543999999996</v>
      </c>
      <c r="M108" s="18">
        <v>416.01425999999998</v>
      </c>
      <c r="N108" s="18">
        <v>411.00203999999997</v>
      </c>
      <c r="O108" s="18">
        <v>581.41751999999997</v>
      </c>
      <c r="P108" s="18">
        <v>446.08757999999995</v>
      </c>
      <c r="Q108" s="18">
        <v>631.53971999999987</v>
      </c>
      <c r="R108" s="18">
        <v>476.16089999999997</v>
      </c>
      <c r="S108" s="18">
        <v>681.6619199999999</v>
      </c>
      <c r="T108" s="18">
        <v>621.51527999999996</v>
      </c>
      <c r="U108" s="18">
        <v>867.11405999999988</v>
      </c>
      <c r="V108" s="18">
        <v>0</v>
      </c>
      <c r="W108" s="18">
        <v>551.34419999999989</v>
      </c>
      <c r="X108" s="18">
        <v>1488.6293399999997</v>
      </c>
      <c r="Y108" s="18" t="s">
        <v>198</v>
      </c>
      <c r="Z108" s="18" t="s">
        <v>198</v>
      </c>
      <c r="AA108" s="18">
        <v>1097.6761799999999</v>
      </c>
      <c r="AB108" s="18">
        <v>1664.0570399999999</v>
      </c>
      <c r="AC108" s="18">
        <v>118643.45</v>
      </c>
      <c r="AD108" s="18">
        <v>118643.45</v>
      </c>
      <c r="AE108" s="18" t="s">
        <v>198</v>
      </c>
      <c r="AF108" s="18" t="s">
        <v>198</v>
      </c>
    </row>
    <row r="109" spans="1:32" x14ac:dyDescent="0.35">
      <c r="A109" s="11">
        <v>867</v>
      </c>
      <c r="B109" s="18" t="s">
        <v>112</v>
      </c>
      <c r="C109" s="18">
        <v>3300.8236200000001</v>
      </c>
      <c r="D109" s="18">
        <v>4654.7637599999998</v>
      </c>
      <c r="E109" s="18">
        <v>5245.5932199999997</v>
      </c>
      <c r="F109" s="18">
        <v>486.19240000000002</v>
      </c>
      <c r="G109" s="18">
        <v>486.19240000000002</v>
      </c>
      <c r="H109" s="18">
        <v>607.7405</v>
      </c>
      <c r="I109" s="18">
        <v>887.82960000000003</v>
      </c>
      <c r="J109" s="18">
        <v>227.24209999999999</v>
      </c>
      <c r="K109" s="18">
        <v>327.65140000000002</v>
      </c>
      <c r="L109" s="18">
        <v>274.80439999999999</v>
      </c>
      <c r="M109" s="18">
        <v>438.63009999999997</v>
      </c>
      <c r="N109" s="18">
        <v>433.34539999999998</v>
      </c>
      <c r="O109" s="18">
        <v>613.02520000000004</v>
      </c>
      <c r="P109" s="18">
        <v>470.3383</v>
      </c>
      <c r="Q109" s="18">
        <v>665.87220000000002</v>
      </c>
      <c r="R109" s="18">
        <v>502.04649999999998</v>
      </c>
      <c r="S109" s="18">
        <v>718.7192</v>
      </c>
      <c r="T109" s="18">
        <v>655.30280000000005</v>
      </c>
      <c r="U109" s="18">
        <v>914.25310000000002</v>
      </c>
      <c r="V109" s="18">
        <v>0</v>
      </c>
      <c r="W109" s="18">
        <v>581.31700000000001</v>
      </c>
      <c r="X109" s="18">
        <v>1569.5559000000001</v>
      </c>
      <c r="Y109" s="18">
        <v>951.24599999999998</v>
      </c>
      <c r="Z109" s="18">
        <v>1363.4526000000001</v>
      </c>
      <c r="AA109" s="18">
        <v>1157.3493000000001</v>
      </c>
      <c r="AB109" s="18">
        <v>1754.5203999999999</v>
      </c>
      <c r="AC109" s="18">
        <v>124507.53199999999</v>
      </c>
      <c r="AD109" s="18">
        <v>124507.53199999999</v>
      </c>
      <c r="AE109" s="18" t="s">
        <v>198</v>
      </c>
      <c r="AF109" s="18" t="s">
        <v>198</v>
      </c>
    </row>
    <row r="110" spans="1:32" x14ac:dyDescent="0.35">
      <c r="A110" s="11">
        <v>868</v>
      </c>
      <c r="B110" s="18" t="s">
        <v>113</v>
      </c>
      <c r="C110" s="18">
        <v>3300.82</v>
      </c>
      <c r="D110" s="18">
        <v>4654.76</v>
      </c>
      <c r="E110" s="18">
        <v>5245.59</v>
      </c>
      <c r="F110" s="18">
        <v>475.26</v>
      </c>
      <c r="G110" s="18">
        <v>475.26</v>
      </c>
      <c r="H110" s="18">
        <v>744</v>
      </c>
      <c r="I110" s="18">
        <v>908</v>
      </c>
      <c r="J110" s="18">
        <v>276.66000000000003</v>
      </c>
      <c r="K110" s="18">
        <v>362.29</v>
      </c>
      <c r="L110" s="18">
        <v>345.93</v>
      </c>
      <c r="M110" s="18">
        <v>479.9</v>
      </c>
      <c r="N110" s="18">
        <v>518.9</v>
      </c>
      <c r="O110" s="18">
        <v>671.8</v>
      </c>
      <c r="P110" s="18">
        <v>539.5</v>
      </c>
      <c r="Q110" s="18">
        <v>702.69</v>
      </c>
      <c r="R110" s="18">
        <v>560.09</v>
      </c>
      <c r="S110" s="18">
        <v>730.15</v>
      </c>
      <c r="T110" s="18">
        <v>600</v>
      </c>
      <c r="U110" s="18">
        <v>840</v>
      </c>
      <c r="V110" s="18">
        <v>475</v>
      </c>
      <c r="W110" s="18">
        <v>581.32000000000005</v>
      </c>
      <c r="X110" s="18">
        <v>1569.56</v>
      </c>
      <c r="Y110" s="18">
        <v>951.25</v>
      </c>
      <c r="Z110" s="18">
        <v>1363.45</v>
      </c>
      <c r="AA110" s="18">
        <v>1157.3499999999999</v>
      </c>
      <c r="AB110" s="18">
        <v>1754.52</v>
      </c>
      <c r="AC110" s="18">
        <v>123964.5</v>
      </c>
      <c r="AD110" s="18">
        <v>123964.5</v>
      </c>
      <c r="AE110" s="18" t="s">
        <v>198</v>
      </c>
      <c r="AF110" s="18" t="s">
        <v>198</v>
      </c>
    </row>
    <row r="111" spans="1:32" x14ac:dyDescent="0.35">
      <c r="A111" s="11">
        <v>869</v>
      </c>
      <c r="B111" s="18" t="s">
        <v>114</v>
      </c>
      <c r="C111" s="18">
        <v>3229.5484235000004</v>
      </c>
      <c r="D111" s="18">
        <v>4546.9102260000009</v>
      </c>
      <c r="E111" s="18">
        <v>5124.0568400000002</v>
      </c>
      <c r="F111" s="18">
        <v>475.95280000000002</v>
      </c>
      <c r="G111" s="18">
        <v>475.95280000000002</v>
      </c>
      <c r="H111" s="18">
        <v>594.94100000000003</v>
      </c>
      <c r="I111" s="18">
        <v>869.13120000000004</v>
      </c>
      <c r="J111" s="18">
        <v>222.4562</v>
      </c>
      <c r="K111" s="18">
        <v>320.75080000000003</v>
      </c>
      <c r="L111" s="18">
        <v>269.01679999999999</v>
      </c>
      <c r="M111" s="18">
        <v>429.3922</v>
      </c>
      <c r="N111" s="18">
        <v>424.21880000000004</v>
      </c>
      <c r="O111" s="18">
        <v>600.11440000000005</v>
      </c>
      <c r="P111" s="18">
        <v>460.43260000000004</v>
      </c>
      <c r="Q111" s="18">
        <v>651.84840000000008</v>
      </c>
      <c r="R111" s="18">
        <v>491.47300000000001</v>
      </c>
      <c r="S111" s="18">
        <v>703.58240000000001</v>
      </c>
      <c r="T111" s="18">
        <v>641.50160000000005</v>
      </c>
      <c r="U111" s="18">
        <v>894.9982</v>
      </c>
      <c r="V111" s="18">
        <v>0</v>
      </c>
      <c r="W111" s="18">
        <v>569.07400000000007</v>
      </c>
      <c r="X111" s="18">
        <v>1536.4998000000001</v>
      </c>
      <c r="Y111" s="18">
        <v>931.21199999999999</v>
      </c>
      <c r="Z111" s="18">
        <v>1334.7372</v>
      </c>
      <c r="AA111" s="18">
        <v>1132.9746</v>
      </c>
      <c r="AB111" s="18">
        <v>1717.5688</v>
      </c>
      <c r="AC111" s="18">
        <v>121885.004</v>
      </c>
      <c r="AD111" s="18">
        <v>121885.004</v>
      </c>
      <c r="AE111" s="18">
        <v>35000</v>
      </c>
      <c r="AF111" s="18">
        <v>72427.600000000006</v>
      </c>
    </row>
    <row r="112" spans="1:32" x14ac:dyDescent="0.35">
      <c r="A112" s="11">
        <v>870</v>
      </c>
      <c r="B112" s="18" t="s">
        <v>115</v>
      </c>
      <c r="C112" s="18">
        <v>3231</v>
      </c>
      <c r="D112" s="18">
        <v>4556</v>
      </c>
      <c r="E112" s="18">
        <v>5135</v>
      </c>
      <c r="F112" s="18">
        <v>475</v>
      </c>
      <c r="G112" s="18">
        <v>475</v>
      </c>
      <c r="H112" s="18">
        <v>594</v>
      </c>
      <c r="I112" s="18">
        <v>869</v>
      </c>
      <c r="J112" s="18">
        <v>222</v>
      </c>
      <c r="K112" s="18">
        <v>320</v>
      </c>
      <c r="L112" s="18">
        <v>269</v>
      </c>
      <c r="M112" s="18">
        <v>429</v>
      </c>
      <c r="N112" s="18">
        <v>424</v>
      </c>
      <c r="O112" s="18">
        <v>600</v>
      </c>
      <c r="P112" s="18">
        <v>460</v>
      </c>
      <c r="Q112" s="18">
        <v>651</v>
      </c>
      <c r="R112" s="18">
        <v>491</v>
      </c>
      <c r="S112" s="18">
        <v>703</v>
      </c>
      <c r="T112" s="18">
        <v>641</v>
      </c>
      <c r="U112" s="18">
        <v>895</v>
      </c>
      <c r="V112" s="18">
        <v>0</v>
      </c>
      <c r="W112" s="18">
        <v>569</v>
      </c>
      <c r="X112" s="18">
        <v>1536</v>
      </c>
      <c r="Y112" s="18">
        <v>931</v>
      </c>
      <c r="Z112" s="18">
        <v>1334</v>
      </c>
      <c r="AA112" s="18">
        <v>1132</v>
      </c>
      <c r="AB112" s="18">
        <v>1717</v>
      </c>
      <c r="AC112" s="18">
        <v>116595</v>
      </c>
      <c r="AD112" s="18">
        <v>116595</v>
      </c>
      <c r="AE112" s="18" t="s">
        <v>198</v>
      </c>
      <c r="AF112" s="18" t="s">
        <v>198</v>
      </c>
    </row>
    <row r="113" spans="1:32" x14ac:dyDescent="0.35">
      <c r="A113" s="11">
        <v>871</v>
      </c>
      <c r="B113" s="18" t="s">
        <v>116</v>
      </c>
      <c r="C113" s="18">
        <v>3458.3176901397569</v>
      </c>
      <c r="D113" s="18">
        <v>4876.8608152343531</v>
      </c>
      <c r="E113" s="18">
        <v>5495.8807585120494</v>
      </c>
      <c r="F113" s="18">
        <v>486.19</v>
      </c>
      <c r="G113" s="18">
        <v>486.19</v>
      </c>
      <c r="H113" s="18">
        <v>607.74</v>
      </c>
      <c r="I113" s="18">
        <v>887.83</v>
      </c>
      <c r="J113" s="18">
        <v>227.24</v>
      </c>
      <c r="K113" s="18">
        <v>327.64999999999998</v>
      </c>
      <c r="L113" s="18">
        <v>274.8</v>
      </c>
      <c r="M113" s="18">
        <v>438.63</v>
      </c>
      <c r="N113" s="18">
        <v>433.35</v>
      </c>
      <c r="O113" s="18">
        <v>613.03</v>
      </c>
      <c r="P113" s="18">
        <v>470.34</v>
      </c>
      <c r="Q113" s="18">
        <v>665.87</v>
      </c>
      <c r="R113" s="18">
        <v>502.05</v>
      </c>
      <c r="S113" s="18">
        <v>718.72</v>
      </c>
      <c r="T113" s="18">
        <v>655.29999999999995</v>
      </c>
      <c r="U113" s="18">
        <v>914.25</v>
      </c>
      <c r="V113" s="18">
        <v>0</v>
      </c>
      <c r="W113" s="18">
        <v>581.32000000000005</v>
      </c>
      <c r="X113" s="18">
        <v>1569.56</v>
      </c>
      <c r="Y113" s="18" t="s">
        <v>198</v>
      </c>
      <c r="Z113" s="18" t="s">
        <v>198</v>
      </c>
      <c r="AA113" s="18">
        <v>1157.3499999999999</v>
      </c>
      <c r="AB113" s="18">
        <v>1754.52</v>
      </c>
      <c r="AC113" s="18">
        <v>124507.53</v>
      </c>
      <c r="AD113" s="18">
        <v>124507.53</v>
      </c>
      <c r="AE113" s="18" t="s">
        <v>198</v>
      </c>
      <c r="AF113" s="18" t="s">
        <v>198</v>
      </c>
    </row>
    <row r="114" spans="1:32" x14ac:dyDescent="0.35">
      <c r="A114" s="11">
        <v>872</v>
      </c>
      <c r="B114" s="18" t="s">
        <v>117</v>
      </c>
      <c r="C114" s="18">
        <v>3348.2494999999999</v>
      </c>
      <c r="D114" s="18">
        <v>4654.0668049999995</v>
      </c>
      <c r="E114" s="18">
        <v>5424.1641900000004</v>
      </c>
      <c r="F114" s="18">
        <v>0</v>
      </c>
      <c r="G114" s="18">
        <v>0</v>
      </c>
      <c r="H114" s="18">
        <v>612.04</v>
      </c>
      <c r="I114" s="18">
        <v>811.15</v>
      </c>
      <c r="J114" s="18">
        <v>238.42</v>
      </c>
      <c r="K114" s="18">
        <v>296.76</v>
      </c>
      <c r="L114" s="18">
        <v>290.48</v>
      </c>
      <c r="M114" s="18">
        <v>374.75</v>
      </c>
      <c r="N114" s="18">
        <v>396.06</v>
      </c>
      <c r="O114" s="18">
        <v>494.22</v>
      </c>
      <c r="P114" s="18">
        <v>481.84</v>
      </c>
      <c r="Q114" s="18">
        <v>596.85</v>
      </c>
      <c r="R114" s="18">
        <v>565.95000000000005</v>
      </c>
      <c r="S114" s="18">
        <v>699.49</v>
      </c>
      <c r="T114" s="18">
        <v>799.57</v>
      </c>
      <c r="U114" s="18">
        <v>865</v>
      </c>
      <c r="V114" s="18">
        <v>0</v>
      </c>
      <c r="W114" s="18">
        <v>354.65</v>
      </c>
      <c r="X114" s="18">
        <v>1351.74</v>
      </c>
      <c r="Y114" s="18">
        <v>2337.7600000000002</v>
      </c>
      <c r="Z114" s="18">
        <v>2467.7600000000002</v>
      </c>
      <c r="AA114" s="18">
        <v>898.33</v>
      </c>
      <c r="AB114" s="18">
        <v>1377.69</v>
      </c>
      <c r="AC114" s="18">
        <v>135000</v>
      </c>
      <c r="AD114" s="18">
        <v>135000</v>
      </c>
      <c r="AE114" s="18" t="s">
        <v>198</v>
      </c>
      <c r="AF114" s="18" t="s">
        <v>198</v>
      </c>
    </row>
    <row r="115" spans="1:32" x14ac:dyDescent="0.35">
      <c r="A115" s="11">
        <v>873</v>
      </c>
      <c r="B115" s="18" t="s">
        <v>118</v>
      </c>
      <c r="C115" s="18">
        <v>3123</v>
      </c>
      <c r="D115" s="18">
        <v>4404</v>
      </c>
      <c r="E115" s="18">
        <v>4963</v>
      </c>
      <c r="F115" s="18">
        <v>460</v>
      </c>
      <c r="G115" s="18">
        <v>460</v>
      </c>
      <c r="H115" s="18">
        <v>575</v>
      </c>
      <c r="I115" s="18">
        <v>840</v>
      </c>
      <c r="J115" s="18">
        <v>215</v>
      </c>
      <c r="K115" s="18">
        <v>310</v>
      </c>
      <c r="L115" s="18">
        <v>260</v>
      </c>
      <c r="M115" s="18">
        <v>415</v>
      </c>
      <c r="N115" s="18">
        <v>410</v>
      </c>
      <c r="O115" s="18">
        <v>580</v>
      </c>
      <c r="P115" s="18">
        <v>445</v>
      </c>
      <c r="Q115" s="18">
        <v>630</v>
      </c>
      <c r="R115" s="18">
        <v>475</v>
      </c>
      <c r="S115" s="18">
        <v>680</v>
      </c>
      <c r="T115" s="18">
        <v>620</v>
      </c>
      <c r="U115" s="18">
        <v>865</v>
      </c>
      <c r="V115" s="18">
        <v>0</v>
      </c>
      <c r="W115" s="18">
        <v>550</v>
      </c>
      <c r="X115" s="18">
        <v>1485</v>
      </c>
      <c r="Y115" s="18">
        <v>900</v>
      </c>
      <c r="Z115" s="18">
        <v>1290</v>
      </c>
      <c r="AA115" s="18">
        <v>1095</v>
      </c>
      <c r="AB115" s="18">
        <v>1660</v>
      </c>
      <c r="AC115" s="18">
        <v>117800</v>
      </c>
      <c r="AD115" s="18">
        <v>117800</v>
      </c>
      <c r="AE115" s="18">
        <v>45000</v>
      </c>
      <c r="AF115" s="18">
        <v>75000</v>
      </c>
    </row>
    <row r="116" spans="1:32" x14ac:dyDescent="0.35">
      <c r="A116" s="11">
        <v>874</v>
      </c>
      <c r="B116" s="18" t="s">
        <v>119</v>
      </c>
      <c r="C116" s="18">
        <v>3150.0403192089002</v>
      </c>
      <c r="D116" s="18">
        <v>4442.1317853972996</v>
      </c>
      <c r="E116" s="18">
        <v>5005.9718553421999</v>
      </c>
      <c r="F116" s="18">
        <v>460</v>
      </c>
      <c r="G116" s="18">
        <v>460</v>
      </c>
      <c r="H116" s="18">
        <v>575</v>
      </c>
      <c r="I116" s="18">
        <v>840</v>
      </c>
      <c r="J116" s="18">
        <v>216.86156536340224</v>
      </c>
      <c r="K116" s="18">
        <v>312.68411750071948</v>
      </c>
      <c r="L116" s="18">
        <v>262.25119532318411</v>
      </c>
      <c r="M116" s="18">
        <v>418.59325407354385</v>
      </c>
      <c r="N116" s="18">
        <v>413.54996185579029</v>
      </c>
      <c r="O116" s="18">
        <v>585.02189725941059</v>
      </c>
      <c r="P116" s="18">
        <v>448.85300738006504</v>
      </c>
      <c r="Q116" s="18">
        <v>635.45481943694597</v>
      </c>
      <c r="R116" s="18">
        <v>479.11276068658634</v>
      </c>
      <c r="S116" s="18">
        <v>685.88774161448146</v>
      </c>
      <c r="T116" s="18">
        <v>625.36823500143896</v>
      </c>
      <c r="U116" s="18">
        <v>872.4895536713625</v>
      </c>
      <c r="V116" s="18">
        <v>0</v>
      </c>
      <c r="W116" s="18">
        <v>554.76214395288946</v>
      </c>
      <c r="X116" s="18">
        <v>1497.8577886728015</v>
      </c>
      <c r="Y116" s="18">
        <v>907.79259919563719</v>
      </c>
      <c r="Z116" s="18">
        <v>1301.1693921804133</v>
      </c>
      <c r="AA116" s="18">
        <v>1104.4809956880254</v>
      </c>
      <c r="AB116" s="18">
        <v>1674.3730162899999</v>
      </c>
      <c r="AC116" s="18">
        <v>117800</v>
      </c>
      <c r="AD116" s="18">
        <v>117800</v>
      </c>
      <c r="AE116" s="18">
        <v>45000</v>
      </c>
      <c r="AF116" s="18">
        <v>70000</v>
      </c>
    </row>
    <row r="117" spans="1:32" x14ac:dyDescent="0.35">
      <c r="A117" s="11">
        <v>876</v>
      </c>
      <c r="B117" s="18" t="s">
        <v>120</v>
      </c>
      <c r="C117" s="18">
        <v>3123</v>
      </c>
      <c r="D117" s="18">
        <v>4404</v>
      </c>
      <c r="E117" s="18">
        <v>4963</v>
      </c>
      <c r="F117" s="18">
        <v>460</v>
      </c>
      <c r="G117" s="18">
        <v>460</v>
      </c>
      <c r="H117" s="18">
        <v>575</v>
      </c>
      <c r="I117" s="18">
        <v>840</v>
      </c>
      <c r="J117" s="18">
        <v>215</v>
      </c>
      <c r="K117" s="18">
        <v>310</v>
      </c>
      <c r="L117" s="18">
        <v>260</v>
      </c>
      <c r="M117" s="18">
        <v>415</v>
      </c>
      <c r="N117" s="18">
        <v>410</v>
      </c>
      <c r="O117" s="18">
        <v>580</v>
      </c>
      <c r="P117" s="18">
        <v>445</v>
      </c>
      <c r="Q117" s="18">
        <v>630</v>
      </c>
      <c r="R117" s="18">
        <v>475</v>
      </c>
      <c r="S117" s="18">
        <v>680</v>
      </c>
      <c r="T117" s="18">
        <v>620</v>
      </c>
      <c r="U117" s="18">
        <v>865</v>
      </c>
      <c r="V117" s="18">
        <v>0</v>
      </c>
      <c r="W117" s="18">
        <v>550</v>
      </c>
      <c r="X117" s="18">
        <v>1485</v>
      </c>
      <c r="Y117" s="18">
        <v>0</v>
      </c>
      <c r="Z117" s="18">
        <v>0</v>
      </c>
      <c r="AA117" s="18">
        <v>1095</v>
      </c>
      <c r="AB117" s="18">
        <v>1660</v>
      </c>
      <c r="AC117" s="18">
        <v>117838.45</v>
      </c>
      <c r="AD117" s="18">
        <v>117838.45</v>
      </c>
      <c r="AE117" s="18">
        <v>0</v>
      </c>
      <c r="AF117" s="18">
        <v>0</v>
      </c>
    </row>
    <row r="118" spans="1:32" x14ac:dyDescent="0.35">
      <c r="A118" s="11">
        <v>877</v>
      </c>
      <c r="B118" s="18" t="s">
        <v>121</v>
      </c>
      <c r="C118" s="18">
        <v>3134.31</v>
      </c>
      <c r="D118" s="18">
        <v>4419.9399999999996</v>
      </c>
      <c r="E118" s="18">
        <v>4980.97</v>
      </c>
      <c r="F118" s="18">
        <v>461.67</v>
      </c>
      <c r="G118" s="18">
        <v>461.67</v>
      </c>
      <c r="H118" s="18">
        <v>577.08000000000004</v>
      </c>
      <c r="I118" s="18">
        <v>843.04</v>
      </c>
      <c r="J118" s="18">
        <v>215.78</v>
      </c>
      <c r="K118" s="18">
        <v>311.12</v>
      </c>
      <c r="L118" s="18">
        <v>260.94</v>
      </c>
      <c r="M118" s="18">
        <v>416.5</v>
      </c>
      <c r="N118" s="18">
        <v>411.48</v>
      </c>
      <c r="O118" s="18">
        <v>582.1</v>
      </c>
      <c r="P118" s="18">
        <v>446.61</v>
      </c>
      <c r="Q118" s="18">
        <v>632.28</v>
      </c>
      <c r="R118" s="18">
        <v>476.72</v>
      </c>
      <c r="S118" s="18">
        <v>682.46</v>
      </c>
      <c r="T118" s="18">
        <v>622.24</v>
      </c>
      <c r="U118" s="18">
        <v>868.13</v>
      </c>
      <c r="V118" s="18">
        <v>0</v>
      </c>
      <c r="W118" s="18">
        <v>551.99</v>
      </c>
      <c r="X118" s="18">
        <v>1490.38</v>
      </c>
      <c r="Y118" s="18">
        <v>903.26</v>
      </c>
      <c r="Z118" s="18">
        <v>1294.67</v>
      </c>
      <c r="AA118" s="18">
        <v>1098.96</v>
      </c>
      <c r="AB118" s="18">
        <v>1666.01</v>
      </c>
      <c r="AC118" s="18">
        <v>118226.44</v>
      </c>
      <c r="AD118" s="18">
        <v>118226.44</v>
      </c>
      <c r="AE118" s="18" t="s">
        <v>198</v>
      </c>
      <c r="AF118" s="18" t="s">
        <v>198</v>
      </c>
    </row>
    <row r="119" spans="1:32" x14ac:dyDescent="0.35">
      <c r="A119" s="11">
        <v>878</v>
      </c>
      <c r="B119" s="18" t="s">
        <v>122</v>
      </c>
      <c r="C119" s="18">
        <v>3147.5927999999999</v>
      </c>
      <c r="D119" s="18">
        <v>4428.5928000000004</v>
      </c>
      <c r="E119" s="18">
        <v>4987.5928000000004</v>
      </c>
      <c r="F119" s="18">
        <v>460</v>
      </c>
      <c r="G119" s="18">
        <v>460</v>
      </c>
      <c r="H119" s="18">
        <v>575</v>
      </c>
      <c r="I119" s="18">
        <v>840</v>
      </c>
      <c r="J119" s="18">
        <v>215</v>
      </c>
      <c r="K119" s="18">
        <v>310</v>
      </c>
      <c r="L119" s="18">
        <v>260</v>
      </c>
      <c r="M119" s="18">
        <v>415</v>
      </c>
      <c r="N119" s="18">
        <v>410</v>
      </c>
      <c r="O119" s="18">
        <v>580</v>
      </c>
      <c r="P119" s="18">
        <v>445</v>
      </c>
      <c r="Q119" s="18">
        <v>630</v>
      </c>
      <c r="R119" s="18">
        <v>475</v>
      </c>
      <c r="S119" s="18">
        <v>680</v>
      </c>
      <c r="T119" s="18">
        <v>620</v>
      </c>
      <c r="U119" s="18">
        <v>865</v>
      </c>
      <c r="V119" s="18">
        <v>0</v>
      </c>
      <c r="W119" s="18">
        <v>550</v>
      </c>
      <c r="X119" s="18">
        <v>1485</v>
      </c>
      <c r="Y119" s="18">
        <v>900</v>
      </c>
      <c r="Z119" s="18">
        <v>1290</v>
      </c>
      <c r="AA119" s="18">
        <v>1095</v>
      </c>
      <c r="AB119" s="18">
        <v>1660</v>
      </c>
      <c r="AC119" s="18">
        <v>117800</v>
      </c>
      <c r="AD119" s="18">
        <v>117800</v>
      </c>
      <c r="AE119" s="18">
        <v>45000</v>
      </c>
      <c r="AF119" s="18">
        <v>70000</v>
      </c>
    </row>
    <row r="120" spans="1:32" x14ac:dyDescent="0.35">
      <c r="A120" s="11">
        <v>879</v>
      </c>
      <c r="B120" s="18" t="s">
        <v>123</v>
      </c>
      <c r="C120" s="18">
        <v>3123</v>
      </c>
      <c r="D120" s="18">
        <v>4404</v>
      </c>
      <c r="E120" s="18">
        <v>4963</v>
      </c>
      <c r="F120" s="18">
        <v>460</v>
      </c>
      <c r="G120" s="18">
        <v>460</v>
      </c>
      <c r="H120" s="18">
        <v>575</v>
      </c>
      <c r="I120" s="18">
        <v>840</v>
      </c>
      <c r="J120" s="18">
        <v>215</v>
      </c>
      <c r="K120" s="18">
        <v>310</v>
      </c>
      <c r="L120" s="18">
        <v>260</v>
      </c>
      <c r="M120" s="18">
        <v>415</v>
      </c>
      <c r="N120" s="18">
        <v>410</v>
      </c>
      <c r="O120" s="18">
        <v>580</v>
      </c>
      <c r="P120" s="18">
        <v>445</v>
      </c>
      <c r="Q120" s="18">
        <v>630</v>
      </c>
      <c r="R120" s="18">
        <v>475</v>
      </c>
      <c r="S120" s="18">
        <v>680</v>
      </c>
      <c r="T120" s="18">
        <v>620</v>
      </c>
      <c r="U120" s="18">
        <v>865</v>
      </c>
      <c r="V120" s="18">
        <v>0</v>
      </c>
      <c r="W120" s="18">
        <v>550</v>
      </c>
      <c r="X120" s="18">
        <v>1485</v>
      </c>
      <c r="Y120" s="18">
        <v>900</v>
      </c>
      <c r="Z120" s="18">
        <v>1290</v>
      </c>
      <c r="AA120" s="18">
        <v>1095</v>
      </c>
      <c r="AB120" s="18">
        <v>1660</v>
      </c>
      <c r="AC120" s="18">
        <v>117800</v>
      </c>
      <c r="AD120" s="18">
        <v>117800</v>
      </c>
      <c r="AE120" s="18" t="s">
        <v>198</v>
      </c>
      <c r="AF120" s="18" t="s">
        <v>198</v>
      </c>
    </row>
    <row r="121" spans="1:32" x14ac:dyDescent="0.35">
      <c r="A121" s="11">
        <v>880</v>
      </c>
      <c r="B121" s="18" t="s">
        <v>124</v>
      </c>
      <c r="C121" s="18">
        <v>3094.67</v>
      </c>
      <c r="D121" s="18">
        <v>4364.0600000000004</v>
      </c>
      <c r="E121" s="18">
        <v>4917.99</v>
      </c>
      <c r="F121" s="18">
        <v>455.83</v>
      </c>
      <c r="G121" s="18">
        <v>455.83</v>
      </c>
      <c r="H121" s="18">
        <v>569.78</v>
      </c>
      <c r="I121" s="18">
        <v>832.38</v>
      </c>
      <c r="J121" s="18">
        <v>213.05</v>
      </c>
      <c r="K121" s="18">
        <v>307.19</v>
      </c>
      <c r="L121" s="18">
        <v>257.64</v>
      </c>
      <c r="M121" s="18">
        <v>411.24</v>
      </c>
      <c r="N121" s="18">
        <v>406.28</v>
      </c>
      <c r="O121" s="18">
        <v>574.74</v>
      </c>
      <c r="P121" s="18">
        <v>440.96</v>
      </c>
      <c r="Q121" s="18">
        <v>624.29</v>
      </c>
      <c r="R121" s="18">
        <v>470.69</v>
      </c>
      <c r="S121" s="18">
        <v>673.83</v>
      </c>
      <c r="T121" s="18">
        <v>614.38</v>
      </c>
      <c r="U121" s="18">
        <v>857.15</v>
      </c>
      <c r="V121" s="18">
        <v>0</v>
      </c>
      <c r="W121" s="18">
        <v>545.01</v>
      </c>
      <c r="X121" s="18">
        <v>1471.53</v>
      </c>
      <c r="Y121" s="18">
        <v>891.84</v>
      </c>
      <c r="Z121" s="18">
        <v>1278.3</v>
      </c>
      <c r="AA121" s="18">
        <v>1085.07</v>
      </c>
      <c r="AB121" s="18">
        <v>1644.94</v>
      </c>
      <c r="AC121" s="18">
        <v>116727.92</v>
      </c>
      <c r="AD121" s="18">
        <v>116727.92</v>
      </c>
      <c r="AE121" s="18">
        <v>0</v>
      </c>
      <c r="AF121" s="18">
        <v>0</v>
      </c>
    </row>
    <row r="122" spans="1:32" x14ac:dyDescent="0.35">
      <c r="A122" s="11">
        <v>881</v>
      </c>
      <c r="B122" s="18" t="s">
        <v>125</v>
      </c>
      <c r="C122" s="18">
        <v>3153.82</v>
      </c>
      <c r="D122" s="18">
        <v>4492.1899999999996</v>
      </c>
      <c r="E122" s="18">
        <v>5470.73</v>
      </c>
      <c r="F122" s="18">
        <v>448.5</v>
      </c>
      <c r="G122" s="18">
        <v>448.5</v>
      </c>
      <c r="H122" s="18">
        <v>287.5</v>
      </c>
      <c r="I122" s="18">
        <v>420</v>
      </c>
      <c r="J122" s="18">
        <v>226.68</v>
      </c>
      <c r="K122" s="18">
        <v>306.02999999999997</v>
      </c>
      <c r="L122" s="18">
        <v>275.67</v>
      </c>
      <c r="M122" s="18">
        <v>392.1</v>
      </c>
      <c r="N122" s="18">
        <v>377.15</v>
      </c>
      <c r="O122" s="18">
        <v>508.31</v>
      </c>
      <c r="P122" s="18">
        <v>421.14</v>
      </c>
      <c r="Q122" s="18">
        <v>566.72</v>
      </c>
      <c r="R122" s="18">
        <v>475.86</v>
      </c>
      <c r="S122" s="18">
        <v>642.05999999999995</v>
      </c>
      <c r="T122" s="18">
        <v>707.27</v>
      </c>
      <c r="U122" s="18">
        <v>935.94</v>
      </c>
      <c r="V122" s="18">
        <v>0</v>
      </c>
      <c r="W122" s="18">
        <v>557.95000000000005</v>
      </c>
      <c r="X122" s="18">
        <v>837.68</v>
      </c>
      <c r="Y122" s="18">
        <v>450</v>
      </c>
      <c r="Z122" s="18">
        <v>645</v>
      </c>
      <c r="AA122" s="18">
        <v>788.99</v>
      </c>
      <c r="AB122" s="18">
        <v>1325.78</v>
      </c>
      <c r="AC122" s="18">
        <v>135933</v>
      </c>
      <c r="AD122" s="18">
        <v>128900</v>
      </c>
      <c r="AE122" s="18">
        <v>22500</v>
      </c>
      <c r="AF122" s="18">
        <v>35000</v>
      </c>
    </row>
    <row r="123" spans="1:32" x14ac:dyDescent="0.35">
      <c r="A123" s="11">
        <v>882</v>
      </c>
      <c r="B123" s="18" t="s">
        <v>126</v>
      </c>
      <c r="C123" s="18">
        <v>3134.02</v>
      </c>
      <c r="D123" s="18">
        <v>4419.55</v>
      </c>
      <c r="E123" s="18">
        <v>4980.5200000000004</v>
      </c>
      <c r="F123" s="18">
        <v>461.62</v>
      </c>
      <c r="G123" s="18">
        <v>461.62</v>
      </c>
      <c r="H123" s="18">
        <v>577.03</v>
      </c>
      <c r="I123" s="18">
        <v>842.97</v>
      </c>
      <c r="J123" s="18">
        <v>215.76</v>
      </c>
      <c r="K123" s="18">
        <v>311.08999999999997</v>
      </c>
      <c r="L123" s="18">
        <v>260.92</v>
      </c>
      <c r="M123" s="18">
        <v>416.46</v>
      </c>
      <c r="N123" s="18">
        <v>411.45</v>
      </c>
      <c r="O123" s="18">
        <v>582.04999999999995</v>
      </c>
      <c r="P123" s="18">
        <v>446.57</v>
      </c>
      <c r="Q123" s="18">
        <v>632.22</v>
      </c>
      <c r="R123" s="18">
        <v>476.68</v>
      </c>
      <c r="S123" s="18">
        <v>682.4</v>
      </c>
      <c r="T123" s="18">
        <v>622.19000000000005</v>
      </c>
      <c r="U123" s="18">
        <v>868.05</v>
      </c>
      <c r="V123" s="18">
        <v>0</v>
      </c>
      <c r="W123" s="18">
        <v>551.94000000000005</v>
      </c>
      <c r="X123" s="18">
        <v>1490.24</v>
      </c>
      <c r="Y123" s="18">
        <v>903.18</v>
      </c>
      <c r="Z123" s="18">
        <v>1294.55</v>
      </c>
      <c r="AA123" s="18">
        <v>1098.8699999999999</v>
      </c>
      <c r="AB123" s="18">
        <v>1665.86</v>
      </c>
      <c r="AC123" s="18">
        <v>118215.83</v>
      </c>
      <c r="AD123" s="18">
        <v>118215.83</v>
      </c>
      <c r="AE123" s="18" t="s">
        <v>198</v>
      </c>
      <c r="AF123" s="18" t="s">
        <v>198</v>
      </c>
    </row>
    <row r="124" spans="1:32" x14ac:dyDescent="0.35">
      <c r="A124" s="11">
        <v>883</v>
      </c>
      <c r="B124" s="18" t="s">
        <v>127</v>
      </c>
      <c r="C124" s="18">
        <v>3224.72</v>
      </c>
      <c r="D124" s="18">
        <v>4547.4399999999996</v>
      </c>
      <c r="E124" s="18">
        <v>5124.6400000000003</v>
      </c>
      <c r="F124" s="18">
        <v>460</v>
      </c>
      <c r="G124" s="18">
        <v>460</v>
      </c>
      <c r="H124" s="18">
        <v>575</v>
      </c>
      <c r="I124" s="18">
        <v>840</v>
      </c>
      <c r="J124" s="18">
        <v>215</v>
      </c>
      <c r="K124" s="18">
        <v>310</v>
      </c>
      <c r="L124" s="18">
        <v>260</v>
      </c>
      <c r="M124" s="18">
        <v>415</v>
      </c>
      <c r="N124" s="18">
        <v>410</v>
      </c>
      <c r="O124" s="18">
        <v>580</v>
      </c>
      <c r="P124" s="18">
        <v>445</v>
      </c>
      <c r="Q124" s="18">
        <v>630</v>
      </c>
      <c r="R124" s="18">
        <v>475</v>
      </c>
      <c r="S124" s="18">
        <v>680</v>
      </c>
      <c r="T124" s="18">
        <v>620</v>
      </c>
      <c r="U124" s="18">
        <v>865</v>
      </c>
      <c r="V124" s="18">
        <v>0</v>
      </c>
      <c r="W124" s="18">
        <v>550</v>
      </c>
      <c r="X124" s="18">
        <v>1485</v>
      </c>
      <c r="Y124" s="18">
        <v>900</v>
      </c>
      <c r="Z124" s="18">
        <v>1290</v>
      </c>
      <c r="AA124" s="18">
        <v>1095</v>
      </c>
      <c r="AB124" s="18">
        <v>1660</v>
      </c>
      <c r="AC124" s="18">
        <v>117800</v>
      </c>
      <c r="AD124" s="18">
        <v>117800</v>
      </c>
      <c r="AE124" s="18" t="s">
        <v>198</v>
      </c>
      <c r="AF124" s="18" t="s">
        <v>198</v>
      </c>
    </row>
    <row r="125" spans="1:32" x14ac:dyDescent="0.35">
      <c r="A125" s="11">
        <v>884</v>
      </c>
      <c r="B125" s="18" t="s">
        <v>128</v>
      </c>
      <c r="C125" s="18">
        <v>3140</v>
      </c>
      <c r="D125" s="18">
        <v>4421</v>
      </c>
      <c r="E125" s="18">
        <v>4980</v>
      </c>
      <c r="F125" s="18">
        <v>460</v>
      </c>
      <c r="G125" s="18">
        <v>460</v>
      </c>
      <c r="H125" s="18">
        <v>575</v>
      </c>
      <c r="I125" s="18">
        <v>840</v>
      </c>
      <c r="J125" s="18">
        <v>215</v>
      </c>
      <c r="K125" s="18">
        <v>310</v>
      </c>
      <c r="L125" s="18">
        <v>260</v>
      </c>
      <c r="M125" s="18">
        <v>415</v>
      </c>
      <c r="N125" s="18">
        <v>410</v>
      </c>
      <c r="O125" s="18">
        <v>580</v>
      </c>
      <c r="P125" s="18">
        <v>445</v>
      </c>
      <c r="Q125" s="18">
        <v>630</v>
      </c>
      <c r="R125" s="18">
        <v>475</v>
      </c>
      <c r="S125" s="18">
        <v>680</v>
      </c>
      <c r="T125" s="18">
        <v>620</v>
      </c>
      <c r="U125" s="18">
        <v>865</v>
      </c>
      <c r="V125" s="18">
        <v>0</v>
      </c>
      <c r="W125" s="18">
        <v>550</v>
      </c>
      <c r="X125" s="18">
        <v>1485</v>
      </c>
      <c r="Y125" s="18">
        <v>900</v>
      </c>
      <c r="Z125" s="18">
        <v>1290</v>
      </c>
      <c r="AA125" s="18">
        <v>1095</v>
      </c>
      <c r="AB125" s="18">
        <v>1660</v>
      </c>
      <c r="AC125" s="18">
        <v>117800</v>
      </c>
      <c r="AD125" s="18">
        <v>117800</v>
      </c>
      <c r="AE125" s="18">
        <v>45000</v>
      </c>
      <c r="AF125" s="18">
        <v>70000</v>
      </c>
    </row>
    <row r="126" spans="1:32" x14ac:dyDescent="0.35">
      <c r="A126" s="11">
        <v>885</v>
      </c>
      <c r="B126" s="18" t="s">
        <v>129</v>
      </c>
      <c r="C126" s="18">
        <v>3123</v>
      </c>
      <c r="D126" s="18">
        <v>4404</v>
      </c>
      <c r="E126" s="18">
        <v>4963</v>
      </c>
      <c r="F126" s="18">
        <v>460</v>
      </c>
      <c r="G126" s="18">
        <v>460</v>
      </c>
      <c r="H126" s="18">
        <v>575</v>
      </c>
      <c r="I126" s="18">
        <v>840</v>
      </c>
      <c r="J126" s="18">
        <v>215</v>
      </c>
      <c r="K126" s="18">
        <v>310</v>
      </c>
      <c r="L126" s="18">
        <v>260</v>
      </c>
      <c r="M126" s="18">
        <v>415</v>
      </c>
      <c r="N126" s="18">
        <v>410</v>
      </c>
      <c r="O126" s="18">
        <v>580</v>
      </c>
      <c r="P126" s="18">
        <v>445</v>
      </c>
      <c r="Q126" s="18">
        <v>630</v>
      </c>
      <c r="R126" s="18">
        <v>475</v>
      </c>
      <c r="S126" s="18">
        <v>680</v>
      </c>
      <c r="T126" s="18">
        <v>620</v>
      </c>
      <c r="U126" s="18">
        <v>865</v>
      </c>
      <c r="V126" s="18">
        <v>0</v>
      </c>
      <c r="W126" s="18">
        <v>550</v>
      </c>
      <c r="X126" s="18">
        <v>1485</v>
      </c>
      <c r="Y126" s="18">
        <v>0</v>
      </c>
      <c r="Z126" s="18">
        <v>0</v>
      </c>
      <c r="AA126" s="18">
        <v>1095</v>
      </c>
      <c r="AB126" s="18">
        <v>1660</v>
      </c>
      <c r="AC126" s="18">
        <v>117800</v>
      </c>
      <c r="AD126" s="18">
        <v>117800</v>
      </c>
      <c r="AE126" s="18">
        <v>45000</v>
      </c>
      <c r="AF126" s="18">
        <v>70000</v>
      </c>
    </row>
    <row r="127" spans="1:32" x14ac:dyDescent="0.35">
      <c r="A127" s="11">
        <v>886</v>
      </c>
      <c r="B127" s="18" t="s">
        <v>130</v>
      </c>
      <c r="C127" s="18">
        <v>3093.17</v>
      </c>
      <c r="D127" s="18">
        <v>4364.0600000000004</v>
      </c>
      <c r="E127" s="18">
        <v>4918.4399999999996</v>
      </c>
      <c r="F127" s="18">
        <v>460.32</v>
      </c>
      <c r="G127" s="18">
        <v>460.32</v>
      </c>
      <c r="H127" s="18">
        <v>333.23</v>
      </c>
      <c r="I127" s="18">
        <v>609.42999999999995</v>
      </c>
      <c r="J127" s="18">
        <v>215.15</v>
      </c>
      <c r="K127" s="18">
        <v>310.22000000000003</v>
      </c>
      <c r="L127" s="18">
        <v>260.18</v>
      </c>
      <c r="M127" s="18">
        <v>415.29</v>
      </c>
      <c r="N127" s="18">
        <v>410.29</v>
      </c>
      <c r="O127" s="18">
        <v>580.41</v>
      </c>
      <c r="P127" s="18">
        <v>445.31</v>
      </c>
      <c r="Q127" s="18">
        <v>630.44000000000005</v>
      </c>
      <c r="R127" s="18">
        <v>475.33</v>
      </c>
      <c r="S127" s="18">
        <v>680.48</v>
      </c>
      <c r="T127" s="18">
        <v>620.42999999999995</v>
      </c>
      <c r="U127" s="18">
        <v>865.61</v>
      </c>
      <c r="V127" s="18">
        <v>0</v>
      </c>
      <c r="W127" s="18">
        <v>550.39</v>
      </c>
      <c r="X127" s="18">
        <v>1486.04</v>
      </c>
      <c r="Y127" s="18">
        <v>0</v>
      </c>
      <c r="Z127" s="18">
        <v>0</v>
      </c>
      <c r="AA127" s="18">
        <v>1095.77</v>
      </c>
      <c r="AB127" s="18">
        <v>1661.16</v>
      </c>
      <c r="AC127" s="18">
        <v>120083.99999999999</v>
      </c>
      <c r="AD127" s="18">
        <v>117882.46</v>
      </c>
      <c r="AE127" s="18">
        <v>45031.05</v>
      </c>
      <c r="AF127" s="18">
        <v>70048.3</v>
      </c>
    </row>
    <row r="128" spans="1:32" x14ac:dyDescent="0.35">
      <c r="A128" s="11">
        <v>887</v>
      </c>
      <c r="B128" s="18" t="s">
        <v>131</v>
      </c>
      <c r="C128" s="18">
        <v>3123</v>
      </c>
      <c r="D128" s="18">
        <v>4404</v>
      </c>
      <c r="E128" s="18">
        <v>4963</v>
      </c>
      <c r="F128" s="18">
        <v>460</v>
      </c>
      <c r="G128" s="18">
        <v>460</v>
      </c>
      <c r="H128" s="18">
        <v>575</v>
      </c>
      <c r="I128" s="18">
        <v>840</v>
      </c>
      <c r="J128" s="18">
        <v>215</v>
      </c>
      <c r="K128" s="18">
        <v>310</v>
      </c>
      <c r="L128" s="18">
        <v>260</v>
      </c>
      <c r="M128" s="18">
        <v>415</v>
      </c>
      <c r="N128" s="18">
        <v>410</v>
      </c>
      <c r="O128" s="18">
        <v>580</v>
      </c>
      <c r="P128" s="18">
        <v>445</v>
      </c>
      <c r="Q128" s="18">
        <v>630</v>
      </c>
      <c r="R128" s="18">
        <v>475</v>
      </c>
      <c r="S128" s="18">
        <v>680</v>
      </c>
      <c r="T128" s="18">
        <v>620</v>
      </c>
      <c r="U128" s="18">
        <v>865</v>
      </c>
      <c r="V128" s="18">
        <v>0</v>
      </c>
      <c r="W128" s="18">
        <v>550</v>
      </c>
      <c r="X128" s="18">
        <v>1485</v>
      </c>
      <c r="Y128" s="18">
        <v>900</v>
      </c>
      <c r="Z128" s="18">
        <v>1290</v>
      </c>
      <c r="AA128" s="18">
        <v>1095</v>
      </c>
      <c r="AB128" s="18">
        <v>1660</v>
      </c>
      <c r="AC128" s="18">
        <v>75400</v>
      </c>
      <c r="AD128" s="18">
        <v>75400</v>
      </c>
      <c r="AE128" s="18">
        <v>45000</v>
      </c>
      <c r="AF128" s="18">
        <v>70000</v>
      </c>
    </row>
    <row r="129" spans="1:32" x14ac:dyDescent="0.35">
      <c r="A129" s="11">
        <v>888</v>
      </c>
      <c r="B129" s="18" t="s">
        <v>132</v>
      </c>
      <c r="C129" s="18">
        <v>3123</v>
      </c>
      <c r="D129" s="18">
        <v>4404</v>
      </c>
      <c r="E129" s="18">
        <v>4963</v>
      </c>
      <c r="F129" s="18">
        <v>460</v>
      </c>
      <c r="G129" s="18">
        <v>460</v>
      </c>
      <c r="H129" s="18">
        <v>575</v>
      </c>
      <c r="I129" s="18">
        <v>840</v>
      </c>
      <c r="J129" s="18">
        <v>215</v>
      </c>
      <c r="K129" s="18">
        <v>310</v>
      </c>
      <c r="L129" s="18">
        <v>260</v>
      </c>
      <c r="M129" s="18">
        <v>415</v>
      </c>
      <c r="N129" s="18">
        <v>410</v>
      </c>
      <c r="O129" s="18">
        <v>580</v>
      </c>
      <c r="P129" s="18">
        <v>445</v>
      </c>
      <c r="Q129" s="18">
        <v>630</v>
      </c>
      <c r="R129" s="18">
        <v>475</v>
      </c>
      <c r="S129" s="18">
        <v>680</v>
      </c>
      <c r="T129" s="18">
        <v>620</v>
      </c>
      <c r="U129" s="18">
        <v>865</v>
      </c>
      <c r="V129" s="18">
        <v>0</v>
      </c>
      <c r="W129" s="18">
        <v>550</v>
      </c>
      <c r="X129" s="18">
        <v>1485</v>
      </c>
      <c r="Y129" s="18">
        <v>900</v>
      </c>
      <c r="Z129" s="18">
        <v>1290</v>
      </c>
      <c r="AA129" s="18">
        <v>1095</v>
      </c>
      <c r="AB129" s="18">
        <v>1660</v>
      </c>
      <c r="AC129" s="18">
        <v>117800</v>
      </c>
      <c r="AD129" s="18">
        <v>117800</v>
      </c>
      <c r="AE129" s="18">
        <v>45000</v>
      </c>
      <c r="AF129" s="18">
        <v>70000</v>
      </c>
    </row>
    <row r="130" spans="1:32" x14ac:dyDescent="0.35">
      <c r="A130" s="11">
        <v>889</v>
      </c>
      <c r="B130" s="18" t="s">
        <v>133</v>
      </c>
      <c r="C130" s="18">
        <v>3123</v>
      </c>
      <c r="D130" s="18">
        <v>4404</v>
      </c>
      <c r="E130" s="18">
        <v>4963</v>
      </c>
      <c r="F130" s="18">
        <v>460</v>
      </c>
      <c r="G130" s="18">
        <v>460</v>
      </c>
      <c r="H130" s="18">
        <v>575</v>
      </c>
      <c r="I130" s="18">
        <v>840</v>
      </c>
      <c r="J130" s="18">
        <v>215</v>
      </c>
      <c r="K130" s="18">
        <v>310</v>
      </c>
      <c r="L130" s="18">
        <v>260</v>
      </c>
      <c r="M130" s="18">
        <v>415</v>
      </c>
      <c r="N130" s="18">
        <v>410</v>
      </c>
      <c r="O130" s="18">
        <v>580</v>
      </c>
      <c r="P130" s="18">
        <v>445</v>
      </c>
      <c r="Q130" s="18">
        <v>630</v>
      </c>
      <c r="R130" s="18">
        <v>475</v>
      </c>
      <c r="S130" s="18">
        <v>680</v>
      </c>
      <c r="T130" s="18">
        <v>620</v>
      </c>
      <c r="U130" s="18">
        <v>865</v>
      </c>
      <c r="V130" s="18">
        <v>0</v>
      </c>
      <c r="W130" s="18">
        <v>550</v>
      </c>
      <c r="X130" s="18">
        <v>1485</v>
      </c>
      <c r="Y130" s="18">
        <v>900</v>
      </c>
      <c r="Z130" s="18">
        <v>1290</v>
      </c>
      <c r="AA130" s="18">
        <v>1095</v>
      </c>
      <c r="AB130" s="18">
        <v>1660</v>
      </c>
      <c r="AC130" s="18">
        <v>117800</v>
      </c>
      <c r="AD130" s="18">
        <v>117800</v>
      </c>
      <c r="AE130" s="18">
        <v>26000</v>
      </c>
      <c r="AF130" s="18">
        <v>45000</v>
      </c>
    </row>
    <row r="131" spans="1:32" x14ac:dyDescent="0.35">
      <c r="A131" s="11">
        <v>890</v>
      </c>
      <c r="B131" s="18" t="s">
        <v>134</v>
      </c>
      <c r="C131" s="18">
        <v>3098.51</v>
      </c>
      <c r="D131" s="18">
        <v>4369.51</v>
      </c>
      <c r="E131" s="18">
        <v>4924.51</v>
      </c>
      <c r="F131" s="18">
        <v>460</v>
      </c>
      <c r="G131" s="18">
        <v>460</v>
      </c>
      <c r="H131" s="18">
        <v>575</v>
      </c>
      <c r="I131" s="18">
        <v>840</v>
      </c>
      <c r="J131" s="18">
        <v>215</v>
      </c>
      <c r="K131" s="18">
        <v>310</v>
      </c>
      <c r="L131" s="18">
        <v>260</v>
      </c>
      <c r="M131" s="18">
        <v>415</v>
      </c>
      <c r="N131" s="18">
        <v>410</v>
      </c>
      <c r="O131" s="18">
        <v>580</v>
      </c>
      <c r="P131" s="18">
        <v>445</v>
      </c>
      <c r="Q131" s="18">
        <v>630</v>
      </c>
      <c r="R131" s="18">
        <v>475</v>
      </c>
      <c r="S131" s="18">
        <v>680</v>
      </c>
      <c r="T131" s="18">
        <v>620</v>
      </c>
      <c r="U131" s="18">
        <v>865</v>
      </c>
      <c r="V131" s="18">
        <v>0</v>
      </c>
      <c r="W131" s="18">
        <v>550</v>
      </c>
      <c r="X131" s="18">
        <v>1485</v>
      </c>
      <c r="Y131" s="18">
        <v>900</v>
      </c>
      <c r="Z131" s="18">
        <v>1290</v>
      </c>
      <c r="AA131" s="18">
        <v>1095</v>
      </c>
      <c r="AB131" s="18">
        <v>1660</v>
      </c>
      <c r="AC131" s="18">
        <v>117800</v>
      </c>
      <c r="AD131" s="18">
        <v>117800</v>
      </c>
      <c r="AE131" s="18">
        <v>0</v>
      </c>
      <c r="AF131" s="18" t="s">
        <v>198</v>
      </c>
    </row>
    <row r="132" spans="1:32" x14ac:dyDescent="0.35">
      <c r="A132" s="11">
        <v>891</v>
      </c>
      <c r="B132" s="18" t="s">
        <v>135</v>
      </c>
      <c r="C132" s="18">
        <v>3131.6194800000003</v>
      </c>
      <c r="D132" s="18">
        <v>4416.1550400000006</v>
      </c>
      <c r="E132" s="18">
        <v>4976.6978800000006</v>
      </c>
      <c r="F132" s="18">
        <v>461.26960000000003</v>
      </c>
      <c r="G132" s="18">
        <v>461.26960000000003</v>
      </c>
      <c r="H132" s="18">
        <v>576.5870000000001</v>
      </c>
      <c r="I132" s="18">
        <v>842.31840000000011</v>
      </c>
      <c r="J132" s="18">
        <v>215.59340000000003</v>
      </c>
      <c r="K132" s="18">
        <v>310.85560000000004</v>
      </c>
      <c r="L132" s="18">
        <v>260.7176</v>
      </c>
      <c r="M132" s="18">
        <v>416.14540000000005</v>
      </c>
      <c r="N132" s="18">
        <v>411.13160000000005</v>
      </c>
      <c r="O132" s="18">
        <v>581.60080000000005</v>
      </c>
      <c r="P132" s="18">
        <v>446.22820000000002</v>
      </c>
      <c r="Q132" s="18">
        <v>631.73880000000008</v>
      </c>
      <c r="R132" s="18">
        <v>476.31100000000004</v>
      </c>
      <c r="S132" s="18">
        <v>681.87680000000012</v>
      </c>
      <c r="T132" s="18">
        <v>621.71120000000008</v>
      </c>
      <c r="U132" s="18">
        <v>867.38740000000007</v>
      </c>
      <c r="V132" s="18">
        <v>0</v>
      </c>
      <c r="W132" s="18">
        <v>551.51800000000003</v>
      </c>
      <c r="X132" s="18">
        <v>1489.0986</v>
      </c>
      <c r="Y132" s="18">
        <v>902.48400000000004</v>
      </c>
      <c r="Z132" s="18">
        <v>1293.5604000000001</v>
      </c>
      <c r="AA132" s="18">
        <v>1098.0222000000001</v>
      </c>
      <c r="AB132" s="18">
        <v>1664.5816000000002</v>
      </c>
      <c r="AC132" s="18">
        <v>118125.12800000001</v>
      </c>
      <c r="AD132" s="18">
        <v>118125.12800000001</v>
      </c>
      <c r="AE132" s="18">
        <v>45124.200000000004</v>
      </c>
      <c r="AF132" s="18">
        <v>70193.200000000012</v>
      </c>
    </row>
    <row r="133" spans="1:32" x14ac:dyDescent="0.35">
      <c r="A133" s="11">
        <v>892</v>
      </c>
      <c r="B133" s="18" t="s">
        <v>136</v>
      </c>
      <c r="C133" s="18">
        <v>3131.6194800000003</v>
      </c>
      <c r="D133" s="18">
        <v>4416.1550400000006</v>
      </c>
      <c r="E133" s="18">
        <v>4976.6978800000006</v>
      </c>
      <c r="F133" s="18">
        <v>461.26960000000003</v>
      </c>
      <c r="G133" s="18">
        <v>461.26960000000003</v>
      </c>
      <c r="H133" s="18">
        <v>576.5870000000001</v>
      </c>
      <c r="I133" s="18">
        <v>842.31840000000011</v>
      </c>
      <c r="J133" s="18">
        <v>215.59340000000003</v>
      </c>
      <c r="K133" s="18">
        <v>310.85560000000004</v>
      </c>
      <c r="L133" s="18">
        <v>260.7176</v>
      </c>
      <c r="M133" s="18">
        <v>416.14540000000005</v>
      </c>
      <c r="N133" s="18">
        <v>411.13160000000005</v>
      </c>
      <c r="O133" s="21">
        <v>581.60080000000005</v>
      </c>
      <c r="P133" s="18">
        <v>446.22820000000002</v>
      </c>
      <c r="Q133" s="18">
        <v>631.73880000000008</v>
      </c>
      <c r="R133" s="18">
        <v>476.31100000000004</v>
      </c>
      <c r="S133" s="18">
        <v>681.87680000000012</v>
      </c>
      <c r="T133" s="18">
        <v>621.71120000000008</v>
      </c>
      <c r="U133" s="18">
        <v>867.38740000000007</v>
      </c>
      <c r="V133" s="18">
        <v>0</v>
      </c>
      <c r="W133" s="18">
        <v>551.51800000000003</v>
      </c>
      <c r="X133" s="18">
        <v>1489.0986</v>
      </c>
      <c r="Y133" s="18">
        <v>902.48400000000004</v>
      </c>
      <c r="Z133" s="18">
        <v>1293.5604000000001</v>
      </c>
      <c r="AA133" s="18">
        <v>1098.0222000000001</v>
      </c>
      <c r="AB133" s="18">
        <v>1664.5816000000002</v>
      </c>
      <c r="AC133" s="18">
        <v>118125.12800000001</v>
      </c>
      <c r="AD133" s="18">
        <v>118125.12800000001</v>
      </c>
      <c r="AE133" s="18" t="s">
        <v>198</v>
      </c>
      <c r="AF133" s="18" t="s">
        <v>198</v>
      </c>
    </row>
    <row r="134" spans="1:32" x14ac:dyDescent="0.35">
      <c r="A134" s="11">
        <v>893</v>
      </c>
      <c r="B134" s="18" t="s">
        <v>137</v>
      </c>
      <c r="C134" s="21">
        <v>3123</v>
      </c>
      <c r="D134" s="21">
        <v>4404</v>
      </c>
      <c r="E134" s="21">
        <v>4963</v>
      </c>
      <c r="F134" s="21">
        <v>460</v>
      </c>
      <c r="G134" s="21">
        <v>460</v>
      </c>
      <c r="H134" s="21">
        <v>575</v>
      </c>
      <c r="I134" s="21">
        <v>840</v>
      </c>
      <c r="J134" s="21">
        <v>215</v>
      </c>
      <c r="K134" s="21">
        <v>310</v>
      </c>
      <c r="L134" s="21">
        <v>260</v>
      </c>
      <c r="M134" s="21">
        <v>415</v>
      </c>
      <c r="N134" s="21">
        <v>410</v>
      </c>
      <c r="O134" s="18">
        <v>580</v>
      </c>
      <c r="P134" s="21">
        <v>445</v>
      </c>
      <c r="Q134" s="21">
        <v>630</v>
      </c>
      <c r="R134" s="21">
        <v>475</v>
      </c>
      <c r="S134" s="21">
        <v>680</v>
      </c>
      <c r="T134" s="21">
        <v>620</v>
      </c>
      <c r="U134" s="21">
        <v>865</v>
      </c>
      <c r="V134" s="18">
        <v>0</v>
      </c>
      <c r="W134" s="21">
        <v>550</v>
      </c>
      <c r="X134" s="21">
        <v>1485</v>
      </c>
      <c r="Y134" s="21">
        <v>900</v>
      </c>
      <c r="Z134" s="21">
        <v>1290</v>
      </c>
      <c r="AA134" s="21">
        <v>1095</v>
      </c>
      <c r="AB134" s="21">
        <v>1660</v>
      </c>
      <c r="AC134" s="21">
        <v>117800</v>
      </c>
      <c r="AD134" s="21">
        <v>117800</v>
      </c>
      <c r="AE134" s="21">
        <v>45000</v>
      </c>
      <c r="AF134" s="21">
        <v>70000</v>
      </c>
    </row>
    <row r="135" spans="1:32" x14ac:dyDescent="0.35">
      <c r="A135" s="11">
        <v>894</v>
      </c>
      <c r="B135" s="18" t="s">
        <v>138</v>
      </c>
      <c r="C135" s="18">
        <v>3137.1333305799999</v>
      </c>
      <c r="D135" s="18">
        <v>4423.9305999999997</v>
      </c>
      <c r="E135" s="18">
        <v>4985.4602999999997</v>
      </c>
      <c r="F135" s="18">
        <v>462.09969999999998</v>
      </c>
      <c r="G135" s="18">
        <v>462.09969999999998</v>
      </c>
      <c r="H135" s="18">
        <v>577.5462</v>
      </c>
      <c r="I135" s="18">
        <v>843.88890000000004</v>
      </c>
      <c r="J135" s="18">
        <v>215.8348</v>
      </c>
      <c r="K135" s="18">
        <v>311.51729999999998</v>
      </c>
      <c r="L135" s="18">
        <v>261.32319999999999</v>
      </c>
      <c r="M135" s="18">
        <v>416.92500000000001</v>
      </c>
      <c r="N135" s="18">
        <v>411.90559999999999</v>
      </c>
      <c r="O135" s="18">
        <v>582.56569999999999</v>
      </c>
      <c r="P135" s="18">
        <v>447.04149999999998</v>
      </c>
      <c r="Q135" s="18">
        <v>632.75980000000004</v>
      </c>
      <c r="R135" s="18">
        <v>477.15800000000002</v>
      </c>
      <c r="S135" s="18">
        <v>682.95389999999998</v>
      </c>
      <c r="T135" s="18">
        <v>622.721</v>
      </c>
      <c r="U135" s="18">
        <v>868.98590000000002</v>
      </c>
      <c r="V135" s="18">
        <v>0</v>
      </c>
      <c r="W135" s="18">
        <v>552.44920000000002</v>
      </c>
      <c r="X135" s="18">
        <v>1491.7068999999999</v>
      </c>
      <c r="Y135" s="18">
        <v>904.12180000000001</v>
      </c>
      <c r="Z135" s="18">
        <v>1295.9498000000001</v>
      </c>
      <c r="AA135" s="18">
        <v>1099.8788999999999</v>
      </c>
      <c r="AB135" s="18">
        <v>1667.3864000000001</v>
      </c>
      <c r="AC135" s="18">
        <v>117800</v>
      </c>
      <c r="AD135" s="18">
        <v>117800</v>
      </c>
      <c r="AE135" s="18">
        <v>100000</v>
      </c>
      <c r="AF135" s="18">
        <v>100000</v>
      </c>
    </row>
    <row r="136" spans="1:32" x14ac:dyDescent="0.35">
      <c r="A136" s="11">
        <v>895</v>
      </c>
      <c r="B136" s="18" t="s">
        <v>139</v>
      </c>
      <c r="C136" s="18">
        <v>3196.47</v>
      </c>
      <c r="D136" s="18">
        <v>4507.6099999999997</v>
      </c>
      <c r="E136" s="18">
        <v>5079.75</v>
      </c>
      <c r="F136" s="18">
        <v>461.67</v>
      </c>
      <c r="G136" s="18">
        <v>461.67</v>
      </c>
      <c r="H136" s="18">
        <v>577.08000000000004</v>
      </c>
      <c r="I136" s="18">
        <v>843.04</v>
      </c>
      <c r="J136" s="18">
        <v>215.78</v>
      </c>
      <c r="K136" s="18">
        <v>311.12</v>
      </c>
      <c r="L136" s="18">
        <v>260.94</v>
      </c>
      <c r="M136" s="18">
        <v>416.5</v>
      </c>
      <c r="N136" s="18">
        <v>411.48</v>
      </c>
      <c r="O136" s="18">
        <v>582.1</v>
      </c>
      <c r="P136" s="18">
        <v>446.61</v>
      </c>
      <c r="Q136" s="18">
        <v>632.28</v>
      </c>
      <c r="R136" s="18">
        <v>476.72</v>
      </c>
      <c r="S136" s="18">
        <v>682.46</v>
      </c>
      <c r="T136" s="18">
        <v>622.24</v>
      </c>
      <c r="U136" s="18">
        <v>868.13</v>
      </c>
      <c r="V136" s="18">
        <v>0</v>
      </c>
      <c r="W136" s="18">
        <v>551.99</v>
      </c>
      <c r="X136" s="18">
        <v>1490.38</v>
      </c>
      <c r="Y136" s="18">
        <v>903.26</v>
      </c>
      <c r="Z136" s="18">
        <v>1294.67</v>
      </c>
      <c r="AA136" s="18">
        <v>1098.9639</v>
      </c>
      <c r="AB136" s="18">
        <v>1666.0092</v>
      </c>
      <c r="AC136" s="18">
        <v>118226.44</v>
      </c>
      <c r="AD136" s="18">
        <v>118226.44</v>
      </c>
      <c r="AE136" s="18">
        <v>45162.9</v>
      </c>
      <c r="AF136" s="18">
        <v>70253.399999999994</v>
      </c>
    </row>
    <row r="137" spans="1:32" x14ac:dyDescent="0.35">
      <c r="A137" s="11">
        <v>896</v>
      </c>
      <c r="B137" s="18" t="s">
        <v>140</v>
      </c>
      <c r="C137" s="18">
        <v>3165.3</v>
      </c>
      <c r="D137" s="18">
        <v>4446.28</v>
      </c>
      <c r="E137" s="18">
        <v>5005.29</v>
      </c>
      <c r="F137" s="18">
        <v>460</v>
      </c>
      <c r="G137" s="18">
        <v>460</v>
      </c>
      <c r="H137" s="18">
        <v>575</v>
      </c>
      <c r="I137" s="18">
        <v>840</v>
      </c>
      <c r="J137" s="18">
        <v>215</v>
      </c>
      <c r="K137" s="18">
        <v>310</v>
      </c>
      <c r="L137" s="18">
        <v>260</v>
      </c>
      <c r="M137" s="18">
        <v>415</v>
      </c>
      <c r="N137" s="18">
        <v>410</v>
      </c>
      <c r="O137" s="18">
        <v>580</v>
      </c>
      <c r="P137" s="18">
        <v>445</v>
      </c>
      <c r="Q137" s="18">
        <v>630</v>
      </c>
      <c r="R137" s="18">
        <v>475</v>
      </c>
      <c r="S137" s="18">
        <v>680</v>
      </c>
      <c r="T137" s="18">
        <v>620</v>
      </c>
      <c r="U137" s="18">
        <v>865</v>
      </c>
      <c r="V137" s="18">
        <v>0</v>
      </c>
      <c r="W137" s="18">
        <v>550</v>
      </c>
      <c r="X137" s="18">
        <v>1485</v>
      </c>
      <c r="Y137" s="18">
        <v>900</v>
      </c>
      <c r="Z137" s="18">
        <v>1290</v>
      </c>
      <c r="AA137" s="18">
        <v>1095</v>
      </c>
      <c r="AB137" s="18">
        <v>1660</v>
      </c>
      <c r="AC137" s="18">
        <v>117800</v>
      </c>
      <c r="AD137" s="18">
        <v>117800</v>
      </c>
      <c r="AE137" s="18">
        <v>45000</v>
      </c>
      <c r="AF137" s="18">
        <v>70000</v>
      </c>
    </row>
    <row r="138" spans="1:32" x14ac:dyDescent="0.35">
      <c r="A138" s="11">
        <v>908</v>
      </c>
      <c r="B138" s="18" t="s">
        <v>141</v>
      </c>
      <c r="C138" s="18">
        <v>3123</v>
      </c>
      <c r="D138" s="18">
        <v>4404</v>
      </c>
      <c r="E138" s="18">
        <v>4963</v>
      </c>
      <c r="F138" s="18">
        <v>460</v>
      </c>
      <c r="G138" s="18">
        <v>460</v>
      </c>
      <c r="H138" s="18">
        <v>575</v>
      </c>
      <c r="I138" s="18">
        <v>840</v>
      </c>
      <c r="J138" s="18">
        <v>215</v>
      </c>
      <c r="K138" s="18">
        <v>310</v>
      </c>
      <c r="L138" s="18">
        <v>260</v>
      </c>
      <c r="M138" s="18">
        <v>415</v>
      </c>
      <c r="N138" s="18">
        <v>410</v>
      </c>
      <c r="O138" s="18">
        <v>580</v>
      </c>
      <c r="P138" s="18">
        <v>445</v>
      </c>
      <c r="Q138" s="18">
        <v>630</v>
      </c>
      <c r="R138" s="18">
        <v>475</v>
      </c>
      <c r="S138" s="18">
        <v>680</v>
      </c>
      <c r="T138" s="18">
        <v>620</v>
      </c>
      <c r="U138" s="18">
        <v>865</v>
      </c>
      <c r="V138" s="18">
        <v>0</v>
      </c>
      <c r="W138" s="18">
        <v>550</v>
      </c>
      <c r="X138" s="18">
        <v>1485</v>
      </c>
      <c r="Y138" s="18">
        <v>0</v>
      </c>
      <c r="Z138" s="18">
        <v>0</v>
      </c>
      <c r="AA138" s="18">
        <v>1095</v>
      </c>
      <c r="AB138" s="18">
        <v>1660</v>
      </c>
      <c r="AC138" s="18">
        <v>117800</v>
      </c>
      <c r="AD138" s="18">
        <v>117800</v>
      </c>
      <c r="AE138" s="18">
        <v>45000</v>
      </c>
      <c r="AF138" s="18">
        <v>70000</v>
      </c>
    </row>
    <row r="139" spans="1:32" x14ac:dyDescent="0.35">
      <c r="A139" s="11">
        <v>909</v>
      </c>
      <c r="B139" s="18" t="s">
        <v>142</v>
      </c>
      <c r="C139" s="18">
        <v>3138.19</v>
      </c>
      <c r="D139" s="18">
        <v>4425.42</v>
      </c>
      <c r="E139" s="18">
        <v>4987.13</v>
      </c>
      <c r="F139" s="18">
        <v>460</v>
      </c>
      <c r="G139" s="18">
        <v>460</v>
      </c>
      <c r="H139" s="18">
        <v>575</v>
      </c>
      <c r="I139" s="18">
        <v>840</v>
      </c>
      <c r="J139" s="18">
        <v>215</v>
      </c>
      <c r="K139" s="18">
        <v>310</v>
      </c>
      <c r="L139" s="18">
        <v>260</v>
      </c>
      <c r="M139" s="18">
        <v>415</v>
      </c>
      <c r="N139" s="18">
        <v>410</v>
      </c>
      <c r="O139" s="18">
        <v>580</v>
      </c>
      <c r="P139" s="18">
        <v>445</v>
      </c>
      <c r="Q139" s="18">
        <v>630</v>
      </c>
      <c r="R139" s="18">
        <v>475</v>
      </c>
      <c r="S139" s="18">
        <v>680</v>
      </c>
      <c r="T139" s="18">
        <v>620</v>
      </c>
      <c r="U139" s="18">
        <v>865</v>
      </c>
      <c r="V139" s="18">
        <v>0</v>
      </c>
      <c r="W139" s="18">
        <v>550</v>
      </c>
      <c r="X139" s="18">
        <v>1485</v>
      </c>
      <c r="Y139" s="18">
        <v>900</v>
      </c>
      <c r="Z139" s="18">
        <v>1290</v>
      </c>
      <c r="AA139" s="18">
        <v>1095</v>
      </c>
      <c r="AB139" s="18">
        <v>1660</v>
      </c>
      <c r="AC139" s="18">
        <v>117800</v>
      </c>
      <c r="AD139" s="18">
        <v>117800</v>
      </c>
      <c r="AE139" s="18">
        <v>45000</v>
      </c>
      <c r="AF139" s="18">
        <v>70000</v>
      </c>
    </row>
    <row r="140" spans="1:32" x14ac:dyDescent="0.35">
      <c r="A140" s="11">
        <v>916</v>
      </c>
      <c r="B140" s="18" t="s">
        <v>143</v>
      </c>
      <c r="C140" s="18">
        <v>3142.64</v>
      </c>
      <c r="D140" s="18">
        <v>4431.7</v>
      </c>
      <c r="E140" s="18">
        <v>4994.22</v>
      </c>
      <c r="F140" s="18">
        <v>462.89</v>
      </c>
      <c r="G140" s="18">
        <v>462.89</v>
      </c>
      <c r="H140" s="18">
        <v>578.62</v>
      </c>
      <c r="I140" s="18">
        <v>845.28</v>
      </c>
      <c r="J140" s="18">
        <v>216.35</v>
      </c>
      <c r="K140" s="18">
        <v>311.95</v>
      </c>
      <c r="L140" s="18">
        <v>261.64</v>
      </c>
      <c r="M140" s="18">
        <v>417.61</v>
      </c>
      <c r="N140" s="18">
        <v>412.58</v>
      </c>
      <c r="O140" s="18">
        <v>583.65</v>
      </c>
      <c r="P140" s="18">
        <v>447.8</v>
      </c>
      <c r="Q140" s="18">
        <v>633.96</v>
      </c>
      <c r="R140" s="18">
        <v>477.99</v>
      </c>
      <c r="S140" s="18">
        <v>684.28</v>
      </c>
      <c r="T140" s="18">
        <v>623.9</v>
      </c>
      <c r="U140" s="18">
        <v>870.44</v>
      </c>
      <c r="V140" s="18">
        <v>0</v>
      </c>
      <c r="W140" s="18">
        <v>553.46</v>
      </c>
      <c r="X140" s="18">
        <v>1494.34</v>
      </c>
      <c r="Y140" s="18">
        <v>905.66</v>
      </c>
      <c r="Z140" s="18">
        <v>1298.1099999999999</v>
      </c>
      <c r="AA140" s="18">
        <v>1101.8900000000001</v>
      </c>
      <c r="AB140" s="18">
        <v>1670.44</v>
      </c>
      <c r="AC140" s="18">
        <v>118540.96</v>
      </c>
      <c r="AD140" s="18">
        <v>118540.96</v>
      </c>
      <c r="AE140" s="18">
        <v>45283.05</v>
      </c>
      <c r="AF140" s="18">
        <v>75471.75</v>
      </c>
    </row>
    <row r="141" spans="1:32" x14ac:dyDescent="0.35">
      <c r="A141" s="11">
        <v>919</v>
      </c>
      <c r="B141" s="18" t="s">
        <v>144</v>
      </c>
      <c r="C141" s="18">
        <v>3176.5779264002567</v>
      </c>
      <c r="D141" s="18">
        <v>4445.2596431847824</v>
      </c>
      <c r="E141" s="18">
        <v>5902.067518808286</v>
      </c>
      <c r="F141" s="18">
        <v>1393.0474002460542</v>
      </c>
      <c r="G141" s="18">
        <v>460</v>
      </c>
      <c r="H141" s="18">
        <v>575</v>
      </c>
      <c r="I141" s="18">
        <v>840</v>
      </c>
      <c r="J141" s="18">
        <v>28.912066512334029</v>
      </c>
      <c r="K141" s="18">
        <v>114.44808898059934</v>
      </c>
      <c r="L141" s="18">
        <v>93.16623138171586</v>
      </c>
      <c r="M141" s="18">
        <v>261.21416609222342</v>
      </c>
      <c r="N141" s="18">
        <v>146.21850259862671</v>
      </c>
      <c r="O141" s="18">
        <v>261.21416634943796</v>
      </c>
      <c r="P141" s="18">
        <v>146.21850259862674</v>
      </c>
      <c r="Q141" s="18">
        <v>1133.3315289546222</v>
      </c>
      <c r="R141" s="18">
        <v>163.97863890660099</v>
      </c>
      <c r="S141" s="18">
        <v>1656.5924070084559</v>
      </c>
      <c r="T141" s="18">
        <v>163.97863890660102</v>
      </c>
      <c r="U141" s="18">
        <v>1656.5924070084548</v>
      </c>
      <c r="V141" s="18">
        <v>1978.5478134425946</v>
      </c>
      <c r="W141" s="18">
        <v>299.9442157401154</v>
      </c>
      <c r="X141" s="18">
        <v>1955.2028801208196</v>
      </c>
      <c r="Y141" s="18">
        <v>1785.4753530789103</v>
      </c>
      <c r="Z141" s="18">
        <v>3372.4105233547252</v>
      </c>
      <c r="AA141" s="18">
        <v>326.37138656616509</v>
      </c>
      <c r="AB141" s="18">
        <v>718.38451942650102</v>
      </c>
      <c r="AC141" s="18">
        <v>170340.09287310383</v>
      </c>
      <c r="AD141" s="18">
        <v>172190</v>
      </c>
      <c r="AE141" s="18">
        <v>0</v>
      </c>
      <c r="AF141" s="18">
        <v>98394</v>
      </c>
    </row>
    <row r="142" spans="1:32" x14ac:dyDescent="0.35">
      <c r="A142" s="11">
        <v>921</v>
      </c>
      <c r="B142" s="18" t="s">
        <v>145</v>
      </c>
      <c r="C142" s="18">
        <v>3167</v>
      </c>
      <c r="D142" s="18">
        <v>4466</v>
      </c>
      <c r="E142" s="18">
        <v>5033</v>
      </c>
      <c r="F142" s="18">
        <v>467</v>
      </c>
      <c r="G142" s="18">
        <v>467</v>
      </c>
      <c r="H142" s="18">
        <v>583</v>
      </c>
      <c r="I142" s="18">
        <v>852</v>
      </c>
      <c r="J142" s="18">
        <v>218</v>
      </c>
      <c r="K142" s="18">
        <v>314</v>
      </c>
      <c r="L142" s="18">
        <v>264</v>
      </c>
      <c r="M142" s="18">
        <v>421</v>
      </c>
      <c r="N142" s="18">
        <v>416</v>
      </c>
      <c r="O142" s="18">
        <v>588</v>
      </c>
      <c r="P142" s="18">
        <v>451</v>
      </c>
      <c r="Q142" s="18">
        <v>639</v>
      </c>
      <c r="R142" s="18">
        <v>482</v>
      </c>
      <c r="S142" s="18">
        <v>690</v>
      </c>
      <c r="T142" s="18">
        <v>629</v>
      </c>
      <c r="U142" s="18">
        <v>877</v>
      </c>
      <c r="V142" s="18">
        <v>0</v>
      </c>
      <c r="W142" s="18">
        <v>558</v>
      </c>
      <c r="X142" s="18">
        <v>1506</v>
      </c>
      <c r="Y142" s="18">
        <v>913</v>
      </c>
      <c r="Z142" s="18">
        <v>1308</v>
      </c>
      <c r="AA142" s="18">
        <v>1111</v>
      </c>
      <c r="AB142" s="18">
        <v>1684</v>
      </c>
      <c r="AC142" s="18">
        <v>119468</v>
      </c>
      <c r="AD142" s="18">
        <v>119468</v>
      </c>
      <c r="AE142" s="18">
        <v>45637</v>
      </c>
      <c r="AF142" s="18">
        <v>70991</v>
      </c>
    </row>
    <row r="143" spans="1:32" x14ac:dyDescent="0.35">
      <c r="A143" s="11">
        <v>925</v>
      </c>
      <c r="B143" s="18" t="s">
        <v>146</v>
      </c>
      <c r="C143" s="18">
        <v>3123</v>
      </c>
      <c r="D143" s="18">
        <v>4404</v>
      </c>
      <c r="E143" s="18">
        <v>4963</v>
      </c>
      <c r="F143" s="18">
        <v>460</v>
      </c>
      <c r="G143" s="18">
        <v>460</v>
      </c>
      <c r="H143" s="18">
        <v>575</v>
      </c>
      <c r="I143" s="18">
        <v>840</v>
      </c>
      <c r="J143" s="18">
        <v>215</v>
      </c>
      <c r="K143" s="18">
        <v>310</v>
      </c>
      <c r="L143" s="18">
        <v>260</v>
      </c>
      <c r="M143" s="18">
        <v>415</v>
      </c>
      <c r="N143" s="18">
        <v>410</v>
      </c>
      <c r="O143" s="18">
        <v>580</v>
      </c>
      <c r="P143" s="18">
        <v>445</v>
      </c>
      <c r="Q143" s="18">
        <v>630</v>
      </c>
      <c r="R143" s="18">
        <v>475</v>
      </c>
      <c r="S143" s="18">
        <v>680</v>
      </c>
      <c r="T143" s="18">
        <v>620</v>
      </c>
      <c r="U143" s="18">
        <v>865</v>
      </c>
      <c r="V143" s="18">
        <v>0</v>
      </c>
      <c r="W143" s="18">
        <v>550</v>
      </c>
      <c r="X143" s="18">
        <v>1485</v>
      </c>
      <c r="Y143" s="18">
        <v>900</v>
      </c>
      <c r="Z143" s="18">
        <v>1290</v>
      </c>
      <c r="AA143" s="18">
        <v>1095</v>
      </c>
      <c r="AB143" s="18">
        <v>1660</v>
      </c>
      <c r="AC143" s="18">
        <v>117800</v>
      </c>
      <c r="AD143" s="18">
        <v>117800</v>
      </c>
      <c r="AE143" s="18">
        <v>45000</v>
      </c>
      <c r="AF143" s="18">
        <v>70000</v>
      </c>
    </row>
    <row r="144" spans="1:32" x14ac:dyDescent="0.35">
      <c r="A144" s="11">
        <v>926</v>
      </c>
      <c r="B144" s="18" t="s">
        <v>147</v>
      </c>
      <c r="C144" s="18">
        <v>3123</v>
      </c>
      <c r="D144" s="18">
        <v>4404</v>
      </c>
      <c r="E144" s="18">
        <v>4963</v>
      </c>
      <c r="F144" s="18">
        <v>460</v>
      </c>
      <c r="G144" s="18">
        <v>460</v>
      </c>
      <c r="H144" s="18">
        <v>575</v>
      </c>
      <c r="I144" s="18">
        <v>840</v>
      </c>
      <c r="J144" s="18">
        <v>215</v>
      </c>
      <c r="K144" s="18">
        <v>310</v>
      </c>
      <c r="L144" s="18">
        <v>260</v>
      </c>
      <c r="M144" s="18">
        <v>415</v>
      </c>
      <c r="N144" s="18">
        <v>410</v>
      </c>
      <c r="O144" s="18">
        <v>580</v>
      </c>
      <c r="P144" s="18">
        <v>445</v>
      </c>
      <c r="Q144" s="18">
        <v>630</v>
      </c>
      <c r="R144" s="18">
        <v>475</v>
      </c>
      <c r="S144" s="18">
        <v>680</v>
      </c>
      <c r="T144" s="18">
        <v>620</v>
      </c>
      <c r="U144" s="18">
        <v>865</v>
      </c>
      <c r="V144" s="18">
        <v>0</v>
      </c>
      <c r="W144" s="18">
        <v>550</v>
      </c>
      <c r="X144" s="18">
        <v>1485</v>
      </c>
      <c r="Y144" s="18">
        <v>900</v>
      </c>
      <c r="Z144" s="18">
        <v>1290</v>
      </c>
      <c r="AA144" s="18">
        <v>1095</v>
      </c>
      <c r="AB144" s="18">
        <v>1660</v>
      </c>
      <c r="AC144" s="18">
        <v>117800</v>
      </c>
      <c r="AD144" s="18">
        <v>117800</v>
      </c>
      <c r="AE144" s="18">
        <v>45000</v>
      </c>
      <c r="AF144" s="18">
        <v>70000</v>
      </c>
    </row>
    <row r="145" spans="1:32" x14ac:dyDescent="0.35">
      <c r="A145" s="11">
        <v>929</v>
      </c>
      <c r="B145" s="18" t="s">
        <v>148</v>
      </c>
      <c r="C145" s="18">
        <v>3154</v>
      </c>
      <c r="D145" s="18">
        <v>4404</v>
      </c>
      <c r="E145" s="18">
        <v>5064</v>
      </c>
      <c r="F145" s="18">
        <v>570</v>
      </c>
      <c r="G145" s="18">
        <v>570</v>
      </c>
      <c r="H145" s="18">
        <v>575</v>
      </c>
      <c r="I145" s="18">
        <v>840</v>
      </c>
      <c r="J145" s="18">
        <v>215</v>
      </c>
      <c r="K145" s="18">
        <v>310</v>
      </c>
      <c r="L145" s="18">
        <v>260</v>
      </c>
      <c r="M145" s="18">
        <v>415</v>
      </c>
      <c r="N145" s="18">
        <v>410</v>
      </c>
      <c r="O145" s="18">
        <v>580</v>
      </c>
      <c r="P145" s="18">
        <v>445</v>
      </c>
      <c r="Q145" s="18">
        <v>630</v>
      </c>
      <c r="R145" s="18">
        <v>475</v>
      </c>
      <c r="S145" s="18">
        <v>680</v>
      </c>
      <c r="T145" s="18">
        <v>620</v>
      </c>
      <c r="U145" s="18">
        <v>865</v>
      </c>
      <c r="V145" s="18">
        <v>0</v>
      </c>
      <c r="W145" s="18">
        <v>550</v>
      </c>
      <c r="X145" s="18">
        <v>1485</v>
      </c>
      <c r="Y145" s="18" t="s">
        <v>198</v>
      </c>
      <c r="Z145" s="18" t="s">
        <v>198</v>
      </c>
      <c r="AA145" s="18">
        <v>840</v>
      </c>
      <c r="AB145" s="18">
        <v>1660</v>
      </c>
      <c r="AC145" s="18">
        <v>117800</v>
      </c>
      <c r="AD145" s="18">
        <v>117800</v>
      </c>
      <c r="AE145" s="18">
        <v>45000</v>
      </c>
      <c r="AF145" s="18">
        <v>70000</v>
      </c>
    </row>
    <row r="146" spans="1:32" x14ac:dyDescent="0.35">
      <c r="A146" s="11">
        <v>931</v>
      </c>
      <c r="B146" s="18" t="s">
        <v>149</v>
      </c>
      <c r="C146" s="18">
        <v>3192.20568</v>
      </c>
      <c r="D146" s="18">
        <v>4501.5926399999998</v>
      </c>
      <c r="E146" s="18">
        <v>5072.9800799999994</v>
      </c>
      <c r="F146" s="18">
        <v>470.1936</v>
      </c>
      <c r="G146" s="18">
        <v>470.1936</v>
      </c>
      <c r="H146" s="18">
        <v>587.74199999999996</v>
      </c>
      <c r="I146" s="18">
        <v>858.61439999999993</v>
      </c>
      <c r="J146" s="18">
        <v>219.76439999999999</v>
      </c>
      <c r="K146" s="18">
        <v>316.86959999999999</v>
      </c>
      <c r="L146" s="18">
        <v>265.76159999999999</v>
      </c>
      <c r="M146" s="18">
        <v>424.19639999999998</v>
      </c>
      <c r="N146" s="18">
        <v>419.0856</v>
      </c>
      <c r="O146" s="18">
        <v>592.8528</v>
      </c>
      <c r="P146" s="18">
        <v>454.8612</v>
      </c>
      <c r="Q146" s="18">
        <v>643.96079999999995</v>
      </c>
      <c r="R146" s="18">
        <v>485.52599999999995</v>
      </c>
      <c r="S146" s="18">
        <v>695.06880000000001</v>
      </c>
      <c r="T146" s="18">
        <v>633.73919999999998</v>
      </c>
      <c r="U146" s="18">
        <v>884.16840000000002</v>
      </c>
      <c r="V146" s="18">
        <v>0</v>
      </c>
      <c r="W146" s="18">
        <v>562.18799999999999</v>
      </c>
      <c r="X146" s="18">
        <v>1517.9076</v>
      </c>
      <c r="Y146" s="18">
        <v>919.94399999999996</v>
      </c>
      <c r="Z146" s="18">
        <v>1318.5863999999999</v>
      </c>
      <c r="AA146" s="18">
        <v>1119.2652</v>
      </c>
      <c r="AB146" s="18">
        <v>1696.7855999999999</v>
      </c>
      <c r="AC146" s="18">
        <v>120410.44799999999</v>
      </c>
      <c r="AD146" s="18">
        <v>120410.44799999999</v>
      </c>
      <c r="AE146" s="18">
        <v>45997.2</v>
      </c>
      <c r="AF146" s="18">
        <v>71551.199999999997</v>
      </c>
    </row>
    <row r="147" spans="1:32" x14ac:dyDescent="0.35">
      <c r="A147" s="11">
        <v>933</v>
      </c>
      <c r="B147" s="18" t="s">
        <v>150</v>
      </c>
      <c r="C147" s="18">
        <v>3123</v>
      </c>
      <c r="D147" s="18">
        <v>4404</v>
      </c>
      <c r="E147" s="18">
        <v>4963</v>
      </c>
      <c r="F147" s="18">
        <v>460</v>
      </c>
      <c r="G147" s="18">
        <v>460</v>
      </c>
      <c r="H147" s="18">
        <v>575</v>
      </c>
      <c r="I147" s="18">
        <v>840</v>
      </c>
      <c r="J147" s="18">
        <v>215</v>
      </c>
      <c r="K147" s="18">
        <v>310</v>
      </c>
      <c r="L147" s="18">
        <v>260</v>
      </c>
      <c r="M147" s="18">
        <v>415</v>
      </c>
      <c r="N147" s="18">
        <v>410</v>
      </c>
      <c r="O147" s="18">
        <v>580</v>
      </c>
      <c r="P147" s="18">
        <v>445</v>
      </c>
      <c r="Q147" s="18">
        <v>630</v>
      </c>
      <c r="R147" s="18">
        <v>475</v>
      </c>
      <c r="S147" s="18">
        <v>680</v>
      </c>
      <c r="T147" s="18">
        <v>620</v>
      </c>
      <c r="U147" s="18">
        <v>865</v>
      </c>
      <c r="V147" s="18">
        <v>0</v>
      </c>
      <c r="W147" s="18">
        <v>550</v>
      </c>
      <c r="X147" s="18">
        <v>1485</v>
      </c>
      <c r="Y147" s="18">
        <v>900</v>
      </c>
      <c r="Z147" s="18">
        <v>1290</v>
      </c>
      <c r="AA147" s="18">
        <v>1095</v>
      </c>
      <c r="AB147" s="18">
        <v>1660</v>
      </c>
      <c r="AC147" s="18">
        <v>117800</v>
      </c>
      <c r="AD147" s="18">
        <v>117800</v>
      </c>
      <c r="AE147" s="18">
        <v>45000</v>
      </c>
      <c r="AF147" s="18">
        <v>70000</v>
      </c>
    </row>
    <row r="148" spans="1:32" x14ac:dyDescent="0.35">
      <c r="A148" s="11">
        <v>935</v>
      </c>
      <c r="B148" s="18" t="s">
        <v>151</v>
      </c>
      <c r="C148" s="18">
        <v>3074</v>
      </c>
      <c r="D148" s="18">
        <v>4355</v>
      </c>
      <c r="E148" s="18">
        <v>4914</v>
      </c>
      <c r="F148" s="18">
        <v>460</v>
      </c>
      <c r="G148" s="18">
        <v>460</v>
      </c>
      <c r="H148" s="18">
        <v>575</v>
      </c>
      <c r="I148" s="18">
        <v>840</v>
      </c>
      <c r="J148" s="18">
        <v>215</v>
      </c>
      <c r="K148" s="18">
        <v>310</v>
      </c>
      <c r="L148" s="18">
        <v>260</v>
      </c>
      <c r="M148" s="18">
        <v>415</v>
      </c>
      <c r="N148" s="18">
        <v>410</v>
      </c>
      <c r="O148" s="18">
        <v>580</v>
      </c>
      <c r="P148" s="18">
        <v>445</v>
      </c>
      <c r="Q148" s="18">
        <v>630</v>
      </c>
      <c r="R148" s="18">
        <v>475</v>
      </c>
      <c r="S148" s="18">
        <v>680</v>
      </c>
      <c r="T148" s="18">
        <v>620</v>
      </c>
      <c r="U148" s="18">
        <v>865</v>
      </c>
      <c r="V148" s="18">
        <v>0</v>
      </c>
      <c r="W148" s="18">
        <v>550</v>
      </c>
      <c r="X148" s="18">
        <v>1485</v>
      </c>
      <c r="Y148" s="18">
        <v>900</v>
      </c>
      <c r="Z148" s="18">
        <v>1290</v>
      </c>
      <c r="AA148" s="18">
        <v>1095</v>
      </c>
      <c r="AB148" s="18">
        <v>1660</v>
      </c>
      <c r="AC148" s="18">
        <v>117800</v>
      </c>
      <c r="AD148" s="18">
        <v>117800</v>
      </c>
      <c r="AE148" s="18">
        <v>45000</v>
      </c>
      <c r="AF148" s="18">
        <v>70000</v>
      </c>
    </row>
    <row r="149" spans="1:32" x14ac:dyDescent="0.35">
      <c r="A149" s="11">
        <v>936</v>
      </c>
      <c r="B149" s="18" t="s">
        <v>152</v>
      </c>
      <c r="C149" s="18">
        <v>3301.8359</v>
      </c>
      <c r="D149" s="18">
        <v>4657.5459000000001</v>
      </c>
      <c r="E149" s="18">
        <v>5250.1061</v>
      </c>
      <c r="F149" s="18">
        <v>487.22800000000001</v>
      </c>
      <c r="G149" s="18">
        <v>487.22800000000001</v>
      </c>
      <c r="H149" s="18">
        <v>628.79430000000002</v>
      </c>
      <c r="I149" s="18">
        <v>889.72069999999997</v>
      </c>
      <c r="J149" s="18">
        <v>229.1695</v>
      </c>
      <c r="K149" s="18">
        <v>328.34930000000003</v>
      </c>
      <c r="L149" s="18">
        <v>277.1352</v>
      </c>
      <c r="M149" s="18">
        <v>439.56439999999998</v>
      </c>
      <c r="N149" s="18">
        <v>437.02089999999998</v>
      </c>
      <c r="O149" s="18">
        <v>614.33090000000004</v>
      </c>
      <c r="P149" s="18">
        <v>474.32760000000002</v>
      </c>
      <c r="Q149" s="18">
        <v>667.29049999999995</v>
      </c>
      <c r="R149" s="18">
        <v>506.30470000000003</v>
      </c>
      <c r="S149" s="18">
        <v>720.25009999999997</v>
      </c>
      <c r="T149" s="18">
        <v>660.86090000000002</v>
      </c>
      <c r="U149" s="18">
        <v>916.20050000000003</v>
      </c>
      <c r="V149" s="18">
        <v>396</v>
      </c>
      <c r="W149" s="18">
        <v>582.55520000000001</v>
      </c>
      <c r="X149" s="18">
        <v>1572.8991000000001</v>
      </c>
      <c r="Y149" s="18">
        <v>953.2722</v>
      </c>
      <c r="Z149" s="18">
        <v>1366.3568</v>
      </c>
      <c r="AA149" s="18">
        <v>1159.8145</v>
      </c>
      <c r="AB149" s="18">
        <v>1758.2574999999999</v>
      </c>
      <c r="AC149" s="18">
        <v>127347</v>
      </c>
      <c r="AD149" s="18">
        <v>133732</v>
      </c>
      <c r="AE149" s="18">
        <v>47664</v>
      </c>
      <c r="AF149" s="18">
        <v>74143</v>
      </c>
    </row>
    <row r="150" spans="1:32" x14ac:dyDescent="0.35">
      <c r="A150" s="11">
        <v>937</v>
      </c>
      <c r="B150" s="18" t="s">
        <v>153</v>
      </c>
      <c r="C150" s="18">
        <v>3123</v>
      </c>
      <c r="D150" s="18">
        <v>4404</v>
      </c>
      <c r="E150" s="18">
        <v>4963</v>
      </c>
      <c r="F150" s="18">
        <v>460</v>
      </c>
      <c r="G150" s="18">
        <v>460</v>
      </c>
      <c r="H150" s="18">
        <v>575</v>
      </c>
      <c r="I150" s="18">
        <v>840</v>
      </c>
      <c r="J150" s="18">
        <v>215</v>
      </c>
      <c r="K150" s="18">
        <v>310</v>
      </c>
      <c r="L150" s="18">
        <v>260</v>
      </c>
      <c r="M150" s="18">
        <v>415</v>
      </c>
      <c r="N150" s="18">
        <v>410</v>
      </c>
      <c r="O150" s="18">
        <v>580</v>
      </c>
      <c r="P150" s="18">
        <v>445</v>
      </c>
      <c r="Q150" s="18">
        <v>630</v>
      </c>
      <c r="R150" s="18">
        <v>475</v>
      </c>
      <c r="S150" s="18">
        <v>680</v>
      </c>
      <c r="T150" s="18">
        <v>620</v>
      </c>
      <c r="U150" s="18">
        <v>865</v>
      </c>
      <c r="V150" s="18">
        <v>0</v>
      </c>
      <c r="W150" s="18">
        <v>550</v>
      </c>
      <c r="X150" s="18">
        <v>1485</v>
      </c>
      <c r="Y150" s="18" t="s">
        <v>198</v>
      </c>
      <c r="Z150" s="18" t="s">
        <v>198</v>
      </c>
      <c r="AA150" s="18">
        <v>1095</v>
      </c>
      <c r="AB150" s="18">
        <v>1660</v>
      </c>
      <c r="AC150" s="18">
        <v>121000</v>
      </c>
      <c r="AD150" s="18">
        <v>121000</v>
      </c>
      <c r="AE150" s="18">
        <v>45000</v>
      </c>
      <c r="AF150" s="18">
        <v>70000</v>
      </c>
    </row>
    <row r="151" spans="1:32" x14ac:dyDescent="0.35">
      <c r="A151" s="11">
        <v>938</v>
      </c>
      <c r="B151" s="18" t="s">
        <v>154</v>
      </c>
      <c r="C151" s="18">
        <v>3123</v>
      </c>
      <c r="D151" s="18">
        <v>4404</v>
      </c>
      <c r="E151" s="18">
        <v>4963</v>
      </c>
      <c r="F151" s="18">
        <v>460</v>
      </c>
      <c r="G151" s="18">
        <v>460</v>
      </c>
      <c r="H151" s="18">
        <v>575</v>
      </c>
      <c r="I151" s="18">
        <v>840</v>
      </c>
      <c r="J151" s="18">
        <v>215</v>
      </c>
      <c r="K151" s="18">
        <v>310</v>
      </c>
      <c r="L151" s="18">
        <v>260</v>
      </c>
      <c r="M151" s="18">
        <v>415</v>
      </c>
      <c r="N151" s="18">
        <v>410</v>
      </c>
      <c r="O151" s="18">
        <v>580</v>
      </c>
      <c r="P151" s="18">
        <v>445</v>
      </c>
      <c r="Q151" s="18">
        <v>630</v>
      </c>
      <c r="R151" s="18">
        <v>475</v>
      </c>
      <c r="S151" s="18">
        <v>680</v>
      </c>
      <c r="T151" s="18">
        <v>620</v>
      </c>
      <c r="U151" s="18">
        <v>865</v>
      </c>
      <c r="V151" s="18">
        <v>0</v>
      </c>
      <c r="W151" s="18">
        <v>550</v>
      </c>
      <c r="X151" s="18">
        <v>1485</v>
      </c>
      <c r="Y151" s="18">
        <v>900</v>
      </c>
      <c r="Z151" s="18">
        <v>1290</v>
      </c>
      <c r="AA151" s="18">
        <v>1048</v>
      </c>
      <c r="AB151" s="18">
        <v>1660</v>
      </c>
      <c r="AC151" s="18">
        <v>130000</v>
      </c>
      <c r="AD151" s="18">
        <v>117800</v>
      </c>
      <c r="AE151" s="18">
        <v>22500</v>
      </c>
      <c r="AF151" s="18">
        <v>35000</v>
      </c>
    </row>
    <row r="152" spans="1:32" x14ac:dyDescent="0.35">
      <c r="A152" s="11">
        <v>940</v>
      </c>
      <c r="B152" s="18" t="s">
        <v>192</v>
      </c>
      <c r="C152" s="18">
        <v>3133.2434400000002</v>
      </c>
      <c r="D152" s="18">
        <v>4418.4451200000003</v>
      </c>
      <c r="E152" s="18">
        <v>4979.2786400000005</v>
      </c>
      <c r="F152" s="18">
        <v>461.50879999999995</v>
      </c>
      <c r="G152" s="18">
        <v>461.50879999999995</v>
      </c>
      <c r="H152" s="18">
        <v>576.88599999999997</v>
      </c>
      <c r="I152" s="18">
        <v>842.75519999999995</v>
      </c>
      <c r="J152" s="18">
        <v>215.70519999999999</v>
      </c>
      <c r="K152" s="18">
        <v>311.01679999999999</v>
      </c>
      <c r="L152" s="18">
        <v>260.8528</v>
      </c>
      <c r="M152" s="18">
        <v>416.3612</v>
      </c>
      <c r="N152" s="18">
        <v>411.34479999999996</v>
      </c>
      <c r="O152" s="18">
        <v>581.90239999999994</v>
      </c>
      <c r="P152" s="18">
        <v>446.45959999999997</v>
      </c>
      <c r="Q152" s="18">
        <v>632.06639999999993</v>
      </c>
      <c r="R152" s="18">
        <v>476.55799999999999</v>
      </c>
      <c r="S152" s="18">
        <v>682.23039999999992</v>
      </c>
      <c r="T152" s="18">
        <v>622.03359999999998</v>
      </c>
      <c r="U152" s="18">
        <v>867.83719999999994</v>
      </c>
      <c r="V152" s="18">
        <v>0</v>
      </c>
      <c r="W152" s="18">
        <v>551.80399999999997</v>
      </c>
      <c r="X152" s="18">
        <v>1489.8707999999999</v>
      </c>
      <c r="Y152" s="18">
        <v>902.952</v>
      </c>
      <c r="Z152" s="18">
        <v>1294.2311999999999</v>
      </c>
      <c r="AA152" s="18">
        <v>1098.5916</v>
      </c>
      <c r="AB152" s="18">
        <v>1665.4448</v>
      </c>
      <c r="AC152" s="18">
        <v>118186.38399999999</v>
      </c>
      <c r="AD152" s="18">
        <v>118186.38399999999</v>
      </c>
      <c r="AE152" s="18">
        <v>45147.6</v>
      </c>
      <c r="AF152" s="18">
        <v>70229.599999999991</v>
      </c>
    </row>
    <row r="153" spans="1:32" x14ac:dyDescent="0.35">
      <c r="A153" s="11">
        <v>941</v>
      </c>
      <c r="B153" s="18" t="s">
        <v>193</v>
      </c>
      <c r="C153" s="18">
        <v>3133.2434400000002</v>
      </c>
      <c r="D153" s="18">
        <v>4418.4451200000003</v>
      </c>
      <c r="E153" s="18">
        <v>4979.2786400000005</v>
      </c>
      <c r="F153" s="18">
        <v>461.50879999999995</v>
      </c>
      <c r="G153" s="18">
        <v>461.50879999999995</v>
      </c>
      <c r="H153" s="18">
        <v>576.88599999999997</v>
      </c>
      <c r="I153" s="18">
        <v>842.75519999999995</v>
      </c>
      <c r="J153" s="18">
        <v>215.70519999999999</v>
      </c>
      <c r="K153" s="18">
        <v>311.01679999999999</v>
      </c>
      <c r="L153" s="18">
        <v>260.8528</v>
      </c>
      <c r="M153" s="18">
        <v>416.3612</v>
      </c>
      <c r="N153" s="18">
        <v>411.34479999999996</v>
      </c>
      <c r="O153" s="18">
        <v>581.90239999999994</v>
      </c>
      <c r="P153" s="18">
        <v>446.45959999999997</v>
      </c>
      <c r="Q153" s="18">
        <v>632.06639999999993</v>
      </c>
      <c r="R153" s="18">
        <v>476.55799999999999</v>
      </c>
      <c r="S153" s="18">
        <v>682.23039999999992</v>
      </c>
      <c r="T153" s="18">
        <v>622.03359999999998</v>
      </c>
      <c r="U153" s="18">
        <v>867.83719999999994</v>
      </c>
      <c r="V153" s="18">
        <v>0</v>
      </c>
      <c r="W153" s="18">
        <v>551.80399999999997</v>
      </c>
      <c r="X153" s="18">
        <v>1489.8707999999999</v>
      </c>
      <c r="Y153" s="18">
        <v>902.952</v>
      </c>
      <c r="Z153" s="18">
        <v>1294.2311999999999</v>
      </c>
      <c r="AA153" s="18">
        <v>1098.5916</v>
      </c>
      <c r="AB153" s="18">
        <v>1665.4448</v>
      </c>
      <c r="AC153" s="18">
        <v>118186.38399999999</v>
      </c>
      <c r="AD153" s="18">
        <v>118186.38399999999</v>
      </c>
      <c r="AE153" s="18">
        <v>45147.6</v>
      </c>
      <c r="AF153" s="18">
        <v>70229.599999999991</v>
      </c>
    </row>
    <row r="154" spans="1:32" x14ac:dyDescent="0.35">
      <c r="A154" s="11" t="s">
        <v>227</v>
      </c>
      <c r="B154" s="18" t="s">
        <v>93</v>
      </c>
      <c r="C154" s="18">
        <v>3212.41</v>
      </c>
      <c r="D154" s="18">
        <v>4530.09</v>
      </c>
      <c r="E154" s="18">
        <v>5105.09</v>
      </c>
      <c r="F154" s="18">
        <v>473.17</v>
      </c>
      <c r="G154" s="18">
        <v>473.17</v>
      </c>
      <c r="H154" s="18">
        <v>591.46</v>
      </c>
      <c r="I154" s="18">
        <v>864.05</v>
      </c>
      <c r="J154" s="18">
        <v>221.16</v>
      </c>
      <c r="K154" s="18">
        <v>318.88</v>
      </c>
      <c r="L154" s="18">
        <v>267.44</v>
      </c>
      <c r="M154" s="18">
        <v>426.88</v>
      </c>
      <c r="N154" s="18">
        <v>421.74</v>
      </c>
      <c r="O154" s="18">
        <v>596.61</v>
      </c>
      <c r="P154" s="18">
        <v>457.74</v>
      </c>
      <c r="Q154" s="18">
        <v>648.04</v>
      </c>
      <c r="R154" s="18">
        <v>488.6</v>
      </c>
      <c r="S154" s="18">
        <v>699.47</v>
      </c>
      <c r="T154" s="18">
        <v>637.75</v>
      </c>
      <c r="U154" s="18">
        <v>889.76</v>
      </c>
      <c r="V154" s="18">
        <v>0</v>
      </c>
      <c r="W154" s="18">
        <v>565.75</v>
      </c>
      <c r="X154" s="18">
        <v>1527.52</v>
      </c>
      <c r="Y154" s="18">
        <v>925.77</v>
      </c>
      <c r="Z154" s="18">
        <v>1326.93</v>
      </c>
      <c r="AA154" s="18">
        <v>1126.3499999999999</v>
      </c>
      <c r="AB154" s="18">
        <v>1707.53</v>
      </c>
      <c r="AC154" s="18">
        <v>121172.61</v>
      </c>
      <c r="AD154" s="18">
        <v>121172.61</v>
      </c>
      <c r="AE154" s="18">
        <v>46288.35</v>
      </c>
      <c r="AF154" s="18">
        <v>72004.100000000006</v>
      </c>
    </row>
    <row r="155" spans="1:32" x14ac:dyDescent="0.35">
      <c r="A155" s="11" t="s">
        <v>237</v>
      </c>
      <c r="B155" s="18" t="s">
        <v>125</v>
      </c>
      <c r="C155" s="18">
        <v>3153.82</v>
      </c>
      <c r="D155" s="18">
        <v>4492.1899999999996</v>
      </c>
      <c r="E155" s="18">
        <v>5470.73</v>
      </c>
      <c r="F155" s="18">
        <v>448.5</v>
      </c>
      <c r="G155" s="18">
        <v>448.5</v>
      </c>
      <c r="H155" s="18">
        <v>287.5</v>
      </c>
      <c r="I155" s="18">
        <v>420</v>
      </c>
      <c r="J155" s="18">
        <v>226.68</v>
      </c>
      <c r="K155" s="18">
        <v>306.02999999999997</v>
      </c>
      <c r="L155" s="18">
        <v>275.67</v>
      </c>
      <c r="M155" s="18">
        <v>392.1</v>
      </c>
      <c r="N155" s="18">
        <v>377.15</v>
      </c>
      <c r="O155" s="18">
        <v>508.31</v>
      </c>
      <c r="P155" s="18">
        <v>421.14</v>
      </c>
      <c r="Q155" s="18">
        <v>566.72</v>
      </c>
      <c r="R155" s="18">
        <v>475.86</v>
      </c>
      <c r="S155" s="18">
        <v>642.05999999999995</v>
      </c>
      <c r="T155" s="18">
        <v>707.27</v>
      </c>
      <c r="U155" s="18">
        <v>935.94</v>
      </c>
      <c r="V155" s="18">
        <v>0</v>
      </c>
      <c r="W155" s="18">
        <v>557.95000000000005</v>
      </c>
      <c r="X155" s="18">
        <v>837.68</v>
      </c>
      <c r="Y155" s="18">
        <v>450</v>
      </c>
      <c r="Z155" s="18">
        <v>645</v>
      </c>
      <c r="AA155" s="18">
        <v>788.99</v>
      </c>
      <c r="AB155" s="18">
        <v>1325.78</v>
      </c>
      <c r="AC155" s="18">
        <v>135933</v>
      </c>
      <c r="AD155" s="18">
        <v>128900</v>
      </c>
      <c r="AE155" s="18">
        <v>22500</v>
      </c>
      <c r="AF155" s="18">
        <v>35000</v>
      </c>
    </row>
    <row r="156" spans="1:32" x14ac:dyDescent="0.35">
      <c r="A156" s="11" t="s">
        <v>229</v>
      </c>
      <c r="B156" s="18" t="s">
        <v>154</v>
      </c>
      <c r="C156" s="18">
        <v>3123</v>
      </c>
      <c r="D156" s="18">
        <v>4404</v>
      </c>
      <c r="E156" s="18">
        <v>4963</v>
      </c>
      <c r="F156" s="18">
        <v>460</v>
      </c>
      <c r="G156" s="18">
        <v>460</v>
      </c>
      <c r="H156" s="18">
        <v>575</v>
      </c>
      <c r="I156" s="18">
        <v>840</v>
      </c>
      <c r="J156" s="18">
        <v>215</v>
      </c>
      <c r="K156" s="18">
        <v>310</v>
      </c>
      <c r="L156" s="18">
        <v>260</v>
      </c>
      <c r="M156" s="18">
        <v>415</v>
      </c>
      <c r="N156" s="18">
        <v>410</v>
      </c>
      <c r="O156" s="18">
        <v>580</v>
      </c>
      <c r="P156" s="18">
        <v>445</v>
      </c>
      <c r="Q156" s="18">
        <v>630</v>
      </c>
      <c r="R156" s="18">
        <v>475</v>
      </c>
      <c r="S156" s="18">
        <v>680</v>
      </c>
      <c r="T156" s="18">
        <v>620</v>
      </c>
      <c r="U156" s="18">
        <v>865</v>
      </c>
      <c r="V156" s="18">
        <v>0</v>
      </c>
      <c r="W156" s="18">
        <v>550</v>
      </c>
      <c r="X156" s="18">
        <v>1485</v>
      </c>
      <c r="Y156" s="18">
        <v>900</v>
      </c>
      <c r="Z156" s="18">
        <v>1290</v>
      </c>
      <c r="AA156" s="18">
        <v>1048</v>
      </c>
      <c r="AB156" s="18">
        <v>1660</v>
      </c>
      <c r="AC156" s="18">
        <v>130000</v>
      </c>
      <c r="AD156" s="18">
        <v>117800</v>
      </c>
      <c r="AE156" s="18">
        <v>22500</v>
      </c>
      <c r="AF156" s="18">
        <v>35000</v>
      </c>
    </row>
    <row r="157" spans="1:32" x14ac:dyDescent="0.35">
      <c r="A157" s="101" t="s">
        <v>254</v>
      </c>
      <c r="B157" s="102" t="s">
        <v>130</v>
      </c>
      <c r="C157" s="18">
        <v>3093.17</v>
      </c>
      <c r="D157" s="18">
        <v>4364.0600000000004</v>
      </c>
      <c r="E157" s="18">
        <v>4918.4399999999996</v>
      </c>
      <c r="F157" s="18">
        <v>460.32</v>
      </c>
      <c r="G157" s="18">
        <v>460.32</v>
      </c>
      <c r="H157" s="18">
        <v>333.23</v>
      </c>
      <c r="I157" s="18">
        <v>609.42999999999995</v>
      </c>
      <c r="J157" s="18">
        <v>215.15</v>
      </c>
      <c r="K157" s="18">
        <v>310.22000000000003</v>
      </c>
      <c r="L157" s="18">
        <v>260.18</v>
      </c>
      <c r="M157" s="18">
        <v>415.29</v>
      </c>
      <c r="N157" s="18">
        <v>410.29</v>
      </c>
      <c r="O157" s="18">
        <v>580.41</v>
      </c>
      <c r="P157" s="18">
        <v>445.31</v>
      </c>
      <c r="Q157" s="18">
        <v>630.44000000000005</v>
      </c>
      <c r="R157" s="18">
        <v>475.33</v>
      </c>
      <c r="S157" s="18">
        <v>680.48</v>
      </c>
      <c r="T157" s="18">
        <v>620.42999999999995</v>
      </c>
      <c r="U157" s="18">
        <v>865.61</v>
      </c>
      <c r="V157" s="18">
        <v>0</v>
      </c>
      <c r="W157" s="18">
        <v>550.39</v>
      </c>
      <c r="X157" s="18">
        <v>1486.04</v>
      </c>
      <c r="Y157" s="18">
        <v>0</v>
      </c>
      <c r="Z157" s="18">
        <v>0</v>
      </c>
      <c r="AA157" s="18">
        <v>1095.77</v>
      </c>
      <c r="AB157" s="18">
        <v>1661.16</v>
      </c>
      <c r="AC157" s="18">
        <v>120083.99999999999</v>
      </c>
      <c r="AD157" s="18">
        <v>117882.46</v>
      </c>
      <c r="AE157" s="18">
        <v>45031.05</v>
      </c>
      <c r="AF157" s="18">
        <v>70048.3</v>
      </c>
    </row>
    <row r="158" spans="1:32" x14ac:dyDescent="0.35">
      <c r="A158" s="103" t="s">
        <v>257</v>
      </c>
      <c r="B158" s="102" t="s">
        <v>128</v>
      </c>
      <c r="C158" s="18">
        <v>3140</v>
      </c>
      <c r="D158" s="18">
        <v>4421</v>
      </c>
      <c r="E158" s="18">
        <v>4980</v>
      </c>
      <c r="F158" s="18">
        <v>460</v>
      </c>
      <c r="G158" s="18">
        <v>460</v>
      </c>
      <c r="H158" s="18">
        <v>575</v>
      </c>
      <c r="I158" s="18">
        <v>840</v>
      </c>
      <c r="J158" s="18">
        <v>215</v>
      </c>
      <c r="K158" s="18">
        <v>310</v>
      </c>
      <c r="L158" s="18">
        <v>260</v>
      </c>
      <c r="M158" s="18">
        <v>415</v>
      </c>
      <c r="N158" s="18">
        <v>410</v>
      </c>
      <c r="O158" s="18">
        <v>580</v>
      </c>
      <c r="P158" s="18">
        <v>445</v>
      </c>
      <c r="Q158" s="18">
        <v>630</v>
      </c>
      <c r="R158" s="18">
        <v>475</v>
      </c>
      <c r="S158" s="18">
        <v>680</v>
      </c>
      <c r="T158" s="18">
        <v>620</v>
      </c>
      <c r="U158" s="18">
        <v>865</v>
      </c>
      <c r="V158" s="18">
        <v>0</v>
      </c>
      <c r="W158" s="18">
        <v>550</v>
      </c>
      <c r="X158" s="18">
        <v>1485</v>
      </c>
      <c r="Y158" s="18">
        <v>900</v>
      </c>
      <c r="Z158" s="18">
        <v>1290</v>
      </c>
      <c r="AA158" s="18">
        <v>1095</v>
      </c>
      <c r="AB158" s="18">
        <v>1660</v>
      </c>
      <c r="AC158" s="18">
        <v>117800</v>
      </c>
      <c r="AD158" s="18">
        <v>117800</v>
      </c>
      <c r="AE158" s="18">
        <v>45000</v>
      </c>
      <c r="AF158" s="18">
        <v>70000</v>
      </c>
    </row>
    <row r="159" spans="1:32" x14ac:dyDescent="0.35">
      <c r="A159" s="11" t="s">
        <v>231</v>
      </c>
      <c r="B159" s="18" t="s">
        <v>93</v>
      </c>
      <c r="C159" s="18">
        <f>INDEX(C$1:C$153,MATCH($B159,$B$1:$B$153,0))*INDEX(ACA!$J$5:$J$9,MATCH($A159,ACA!$H$5:$H$9,0))</f>
        <v>3268.9484160000002</v>
      </c>
      <c r="D159" s="18">
        <f>INDEX(D$1:D$153,MATCH($B159,$B$1:$B$153,0))*INDEX(ACA!$J$5:$J$9,MATCH($A159,ACA!$H$5:$H$9,0))</f>
        <v>4609.8195840000008</v>
      </c>
      <c r="E159" s="18">
        <f>INDEX(E$1:E$153,MATCH($B159,$B$1:$B$153,0))*INDEX(ACA!$J$5:$J$9,MATCH($A159,ACA!$H$5:$H$9,0))</f>
        <v>5194.9395840000007</v>
      </c>
      <c r="F159" s="18">
        <f>INDEX(F$1:F$153,MATCH($B159,$B$1:$B$153,0))*INDEX(ACA!$J$5:$J$9,MATCH($A159,ACA!$H$5:$H$9,0))</f>
        <v>481.49779200000006</v>
      </c>
      <c r="G159" s="18">
        <f>INDEX(G$1:G$153,MATCH($B159,$B$1:$B$153,0))*INDEX(ACA!$J$5:$J$9,MATCH($A159,ACA!$H$5:$H$9,0))</f>
        <v>481.49779200000006</v>
      </c>
      <c r="H159" s="18">
        <f>INDEX(H$1:H$153,MATCH($B159,$B$1:$B$153,0))*INDEX(ACA!$J$5:$J$9,MATCH($A159,ACA!$H$5:$H$9,0))</f>
        <v>601.86969600000009</v>
      </c>
      <c r="I159" s="18">
        <f>INDEX(I$1:I$153,MATCH($B159,$B$1:$B$153,0))*INDEX(ACA!$J$5:$J$9,MATCH($A159,ACA!$H$5:$H$9,0))</f>
        <v>879.25728000000004</v>
      </c>
      <c r="J159" s="18">
        <f>INDEX(J$1:J$153,MATCH($B159,$B$1:$B$153,0))*INDEX(ACA!$J$5:$J$9,MATCH($A159,ACA!$H$5:$H$9,0))</f>
        <v>225.05241600000002</v>
      </c>
      <c r="K159" s="18">
        <f>INDEX(K$1:K$153,MATCH($B159,$B$1:$B$153,0))*INDEX(ACA!$J$5:$J$9,MATCH($A159,ACA!$H$5:$H$9,0))</f>
        <v>324.49228800000003</v>
      </c>
      <c r="L159" s="18">
        <f>INDEX(L$1:L$153,MATCH($B159,$B$1:$B$153,0))*INDEX(ACA!$J$5:$J$9,MATCH($A159,ACA!$H$5:$H$9,0))</f>
        <v>272.14694400000002</v>
      </c>
      <c r="M159" s="18">
        <f>INDEX(M$1:M$153,MATCH($B159,$B$1:$B$153,0))*INDEX(ACA!$J$5:$J$9,MATCH($A159,ACA!$H$5:$H$9,0))</f>
        <v>434.39308800000003</v>
      </c>
      <c r="N159" s="18">
        <f>INDEX(N$1:N$153,MATCH($B159,$B$1:$B$153,0))*INDEX(ACA!$J$5:$J$9,MATCH($A159,ACA!$H$5:$H$9,0))</f>
        <v>429.16262400000005</v>
      </c>
      <c r="O159" s="18">
        <f>INDEX(O$1:O$153,MATCH($B159,$B$1:$B$153,0))*INDEX(ACA!$J$5:$J$9,MATCH($A159,ACA!$H$5:$H$9,0))</f>
        <v>607.11033600000007</v>
      </c>
      <c r="P159" s="18">
        <f>INDEX(P$1:P$153,MATCH($B159,$B$1:$B$153,0))*INDEX(ACA!$J$5:$J$9,MATCH($A159,ACA!$H$5:$H$9,0))</f>
        <v>465.79622400000005</v>
      </c>
      <c r="Q159" s="18">
        <f>INDEX(Q$1:Q$153,MATCH($B159,$B$1:$B$153,0))*INDEX(ACA!$J$5:$J$9,MATCH($A159,ACA!$H$5:$H$9,0))</f>
        <v>659.44550400000003</v>
      </c>
      <c r="R159" s="18">
        <f>INDEX(R$1:R$153,MATCH($B159,$B$1:$B$153,0))*INDEX(ACA!$J$5:$J$9,MATCH($A159,ACA!$H$5:$H$9,0))</f>
        <v>497.19936000000007</v>
      </c>
      <c r="S159" s="18">
        <f>INDEX(S$1:S$153,MATCH($B159,$B$1:$B$153,0))*INDEX(ACA!$J$5:$J$9,MATCH($A159,ACA!$H$5:$H$9,0))</f>
        <v>711.7806720000001</v>
      </c>
      <c r="T159" s="18">
        <f>INDEX(T$1:T$153,MATCH($B159,$B$1:$B$153,0))*INDEX(ACA!$J$5:$J$9,MATCH($A159,ACA!$H$5:$H$9,0))</f>
        <v>648.97440000000006</v>
      </c>
      <c r="U159" s="18">
        <f>INDEX(U$1:U$153,MATCH($B159,$B$1:$B$153,0))*INDEX(ACA!$J$5:$J$9,MATCH($A159,ACA!$H$5:$H$9,0))</f>
        <v>905.41977600000007</v>
      </c>
      <c r="V159" s="18">
        <f>INDEX(V$1:V$153,MATCH($B159,$B$1:$B$153,0))*INDEX(ACA!$J$5:$J$9,MATCH($A159,ACA!$H$5:$H$9,0))</f>
        <v>0</v>
      </c>
      <c r="W159" s="18">
        <f>INDEX(W$1:W$153,MATCH($B159,$B$1:$B$153,0))*INDEX(ACA!$J$5:$J$9,MATCH($A159,ACA!$H$5:$H$9,0))</f>
        <v>575.70720000000006</v>
      </c>
      <c r="X159" s="18">
        <f>INDEX(X$1:X$153,MATCH($B159,$B$1:$B$153,0))*INDEX(ACA!$J$5:$J$9,MATCH($A159,ACA!$H$5:$H$9,0))</f>
        <v>1554.404352</v>
      </c>
      <c r="Y159" s="18">
        <f>INDEX(Y$1:Y$153,MATCH($B159,$B$1:$B$153,0))*INDEX(ACA!$J$5:$J$9,MATCH($A159,ACA!$H$5:$H$9,0))</f>
        <v>942.06355200000007</v>
      </c>
      <c r="Z159" s="18">
        <f>INDEX(Z$1:Z$153,MATCH($B159,$B$1:$B$153,0))*INDEX(ACA!$J$5:$J$9,MATCH($A159,ACA!$H$5:$H$9,0))</f>
        <v>1350.2839680000002</v>
      </c>
      <c r="AA159" s="18">
        <f>INDEX(AA$1:AA$153,MATCH($B159,$B$1:$B$153,0))*INDEX(ACA!$J$5:$J$9,MATCH($A159,ACA!$H$5:$H$9,0))</f>
        <v>1146.1737599999999</v>
      </c>
      <c r="AB159" s="18">
        <f>INDEX(AB$1:AB$153,MATCH($B159,$B$1:$B$153,0))*INDEX(ACA!$J$5:$J$9,MATCH($A159,ACA!$H$5:$H$9,0))</f>
        <v>1737.5825280000001</v>
      </c>
      <c r="AC159" s="18">
        <f>INDEX(AC$1:AC$153,MATCH($B159,$B$1:$B$153,0))*INDEX(ACA!$J$5:$J$9,MATCH($A159,ACA!$H$5:$H$9,0))</f>
        <v>123305.24793600001</v>
      </c>
      <c r="AD159" s="18">
        <f>INDEX(AD$1:AD$153,MATCH($B159,$B$1:$B$153,0))*INDEX(ACA!$J$5:$J$9,MATCH($A159,ACA!$H$5:$H$9,0))</f>
        <v>123305.24793600001</v>
      </c>
      <c r="AE159" s="18">
        <f>INDEX(AE$1:AE$153,MATCH($B159,$B$1:$B$153,0))*INDEX(ACA!$J$5:$J$9,MATCH($A159,ACA!$H$5:$H$9,0))</f>
        <v>47103.024960000002</v>
      </c>
      <c r="AF159" s="18">
        <f>INDEX(AF$1:AF$153,MATCH($B159,$B$1:$B$153,0))*INDEX(ACA!$J$5:$J$9,MATCH($A159,ACA!$H$5:$H$9,0))</f>
        <v>73271.372160000014</v>
      </c>
    </row>
    <row r="160" spans="1:32" x14ac:dyDescent="0.35">
      <c r="A160" s="11" t="s">
        <v>228</v>
      </c>
      <c r="B160" s="18" t="s">
        <v>125</v>
      </c>
      <c r="C160" s="18">
        <f>INDEX(C$1:C$153,MATCH($B160,$B$1:$B$153,0))*INDEX(ACA!$J$5:$J$9,MATCH($A160,ACA!$H$5:$H$9,0))</f>
        <v>3260.7344980000003</v>
      </c>
      <c r="D160" s="18">
        <f>INDEX(D$1:D$153,MATCH($B160,$B$1:$B$153,0))*INDEX(ACA!$J$5:$J$9,MATCH($A160,ACA!$H$5:$H$9,0))</f>
        <v>4644.4752410000001</v>
      </c>
      <c r="E160" s="18">
        <f>INDEX(E$1:E$153,MATCH($B160,$B$1:$B$153,0))*INDEX(ACA!$J$5:$J$9,MATCH($A160,ACA!$H$5:$H$9,0))</f>
        <v>5656.1877469999999</v>
      </c>
      <c r="F160" s="18">
        <f>INDEX(F$1:F$153,MATCH($B160,$B$1:$B$153,0))*INDEX(ACA!$J$5:$J$9,MATCH($A160,ACA!$H$5:$H$9,0))</f>
        <v>463.70415000000003</v>
      </c>
      <c r="G160" s="18">
        <f>INDEX(G$1:G$153,MATCH($B160,$B$1:$B$153,0))*INDEX(ACA!$J$5:$J$9,MATCH($A160,ACA!$H$5:$H$9,0))</f>
        <v>463.70415000000003</v>
      </c>
      <c r="H160" s="18">
        <f>INDEX(H$1:H$153,MATCH($B160,$B$1:$B$153,0))*INDEX(ACA!$J$5:$J$9,MATCH($A160,ACA!$H$5:$H$9,0))</f>
        <v>297.24625000000003</v>
      </c>
      <c r="I160" s="18">
        <f>INDEX(I$1:I$153,MATCH($B160,$B$1:$B$153,0))*INDEX(ACA!$J$5:$J$9,MATCH($A160,ACA!$H$5:$H$9,0))</f>
        <v>434.238</v>
      </c>
      <c r="J160" s="18">
        <f>INDEX(J$1:J$153,MATCH($B160,$B$1:$B$153,0))*INDEX(ACA!$J$5:$J$9,MATCH($A160,ACA!$H$5:$H$9,0))</f>
        <v>234.36445200000003</v>
      </c>
      <c r="K160" s="18">
        <f>INDEX(K$1:K$153,MATCH($B160,$B$1:$B$153,0))*INDEX(ACA!$J$5:$J$9,MATCH($A160,ACA!$H$5:$H$9,0))</f>
        <v>316.40441699999997</v>
      </c>
      <c r="L160" s="18">
        <f>INDEX(L$1:L$153,MATCH($B160,$B$1:$B$153,0))*INDEX(ACA!$J$5:$J$9,MATCH($A160,ACA!$H$5:$H$9,0))</f>
        <v>285.01521300000002</v>
      </c>
      <c r="M160" s="18">
        <f>INDEX(M$1:M$153,MATCH($B160,$B$1:$B$153,0))*INDEX(ACA!$J$5:$J$9,MATCH($A160,ACA!$H$5:$H$9,0))</f>
        <v>405.39219000000003</v>
      </c>
      <c r="N160" s="18">
        <f>INDEX(N$1:N$153,MATCH($B160,$B$1:$B$153,0))*INDEX(ACA!$J$5:$J$9,MATCH($A160,ACA!$H$5:$H$9,0))</f>
        <v>389.935385</v>
      </c>
      <c r="O160" s="18">
        <f>INDEX(O$1:O$153,MATCH($B160,$B$1:$B$153,0))*INDEX(ACA!$J$5:$J$9,MATCH($A160,ACA!$H$5:$H$9,0))</f>
        <v>525.54170899999997</v>
      </c>
      <c r="P160" s="18">
        <f>INDEX(P$1:P$153,MATCH($B160,$B$1:$B$153,0))*INDEX(ACA!$J$5:$J$9,MATCH($A160,ACA!$H$5:$H$9,0))</f>
        <v>435.41664600000001</v>
      </c>
      <c r="Q160" s="18">
        <f>INDEX(Q$1:Q$153,MATCH($B160,$B$1:$B$153,0))*INDEX(ACA!$J$5:$J$9,MATCH($A160,ACA!$H$5:$H$9,0))</f>
        <v>585.93180800000005</v>
      </c>
      <c r="R160" s="18">
        <f>INDEX(R$1:R$153,MATCH($B160,$B$1:$B$153,0))*INDEX(ACA!$J$5:$J$9,MATCH($A160,ACA!$H$5:$H$9,0))</f>
        <v>491.99165400000004</v>
      </c>
      <c r="S160" s="18">
        <f>INDEX(S$1:S$153,MATCH($B160,$B$1:$B$153,0))*INDEX(ACA!$J$5:$J$9,MATCH($A160,ACA!$H$5:$H$9,0))</f>
        <v>663.82583399999999</v>
      </c>
      <c r="T160" s="18">
        <f>INDEX(T$1:T$153,MATCH($B160,$B$1:$B$153,0))*INDEX(ACA!$J$5:$J$9,MATCH($A160,ACA!$H$5:$H$9,0))</f>
        <v>731.24645299999997</v>
      </c>
      <c r="U160" s="18">
        <f>INDEX(U$1:U$153,MATCH($B160,$B$1:$B$153,0))*INDEX(ACA!$J$5:$J$9,MATCH($A160,ACA!$H$5:$H$9,0))</f>
        <v>967.66836600000011</v>
      </c>
      <c r="V160" s="18">
        <f>INDEX(V$1:V$153,MATCH($B160,$B$1:$B$153,0))*INDEX(ACA!$J$5:$J$9,MATCH($A160,ACA!$H$5:$H$9,0))</f>
        <v>0</v>
      </c>
      <c r="W160" s="18">
        <f>INDEX(W$1:W$153,MATCH($B160,$B$1:$B$153,0))*INDEX(ACA!$J$5:$J$9,MATCH($A160,ACA!$H$5:$H$9,0))</f>
        <v>576.86450500000012</v>
      </c>
      <c r="X160" s="18">
        <f>INDEX(X$1:X$153,MATCH($B160,$B$1:$B$153,0))*INDEX(ACA!$J$5:$J$9,MATCH($A160,ACA!$H$5:$H$9,0))</f>
        <v>866.07735200000002</v>
      </c>
      <c r="Y160" s="18">
        <f>INDEX(Y$1:Y$153,MATCH($B160,$B$1:$B$153,0))*INDEX(ACA!$J$5:$J$9,MATCH($A160,ACA!$H$5:$H$9,0))</f>
        <v>465.255</v>
      </c>
      <c r="Z160" s="18">
        <f>INDEX(Z$1:Z$153,MATCH($B160,$B$1:$B$153,0))*INDEX(ACA!$J$5:$J$9,MATCH($A160,ACA!$H$5:$H$9,0))</f>
        <v>666.8655</v>
      </c>
      <c r="AA160" s="18">
        <f>INDEX(AA$1:AA$153,MATCH($B160,$B$1:$B$153,0))*INDEX(ACA!$J$5:$J$9,MATCH($A160,ACA!$H$5:$H$9,0))</f>
        <v>815.736761</v>
      </c>
      <c r="AB160" s="18">
        <f>INDEX(AB$1:AB$153,MATCH($B160,$B$1:$B$153,0))*INDEX(ACA!$J$5:$J$9,MATCH($A160,ACA!$H$5:$H$9,0))</f>
        <v>1370.7239420000001</v>
      </c>
      <c r="AC160" s="18">
        <f>INDEX(AC$1:AC$153,MATCH($B160,$B$1:$B$153,0))*INDEX(ACA!$J$5:$J$9,MATCH($A160,ACA!$H$5:$H$9,0))</f>
        <v>140541.1287</v>
      </c>
      <c r="AD160" s="18">
        <f>INDEX(AD$1:AD$153,MATCH($B160,$B$1:$B$153,0))*INDEX(ACA!$J$5:$J$9,MATCH($A160,ACA!$H$5:$H$9,0))</f>
        <v>133269.71</v>
      </c>
      <c r="AE160" s="18">
        <f>INDEX(AE$1:AE$153,MATCH($B160,$B$1:$B$153,0))*INDEX(ACA!$J$5:$J$9,MATCH($A160,ACA!$H$5:$H$9,0))</f>
        <v>23262.75</v>
      </c>
      <c r="AF160" s="18">
        <f>INDEX(AF$1:AF$153,MATCH($B160,$B$1:$B$153,0))*INDEX(ACA!$J$5:$J$9,MATCH($A160,ACA!$H$5:$H$9,0))</f>
        <v>36186.5</v>
      </c>
    </row>
    <row r="161" spans="1:32" x14ac:dyDescent="0.35">
      <c r="A161" s="11" t="s">
        <v>230</v>
      </c>
      <c r="B161" s="18" t="s">
        <v>154</v>
      </c>
      <c r="C161" s="18">
        <f>INDEX(C$1:C$153,MATCH($B161,$B$1:$B$153,0))*INDEX(ACA!$J$5:$J$9,MATCH($A161,ACA!$H$5:$H$9,0))</f>
        <v>3300.6986999999999</v>
      </c>
      <c r="D161" s="18">
        <f>INDEX(D$1:D$153,MATCH($B161,$B$1:$B$153,0))*INDEX(ACA!$J$5:$J$9,MATCH($A161,ACA!$H$5:$H$9,0))</f>
        <v>4654.5875999999998</v>
      </c>
      <c r="E161" s="18">
        <f>INDEX(E$1:E$153,MATCH($B161,$B$1:$B$153,0))*INDEX(ACA!$J$5:$J$9,MATCH($A161,ACA!$H$5:$H$9,0))</f>
        <v>5245.3946999999998</v>
      </c>
      <c r="F161" s="18">
        <f>INDEX(F$1:F$153,MATCH($B161,$B$1:$B$153,0))*INDEX(ACA!$J$5:$J$9,MATCH($A161,ACA!$H$5:$H$9,0))</f>
        <v>486.17399999999998</v>
      </c>
      <c r="G161" s="18">
        <f>INDEX(G$1:G$153,MATCH($B161,$B$1:$B$153,0))*INDEX(ACA!$J$5:$J$9,MATCH($A161,ACA!$H$5:$H$9,0))</f>
        <v>486.17399999999998</v>
      </c>
      <c r="H161" s="18">
        <f>INDEX(H$1:H$153,MATCH($B161,$B$1:$B$153,0))*INDEX(ACA!$J$5:$J$9,MATCH($A161,ACA!$H$5:$H$9,0))</f>
        <v>607.71749999999997</v>
      </c>
      <c r="I161" s="18">
        <f>INDEX(I$1:I$153,MATCH($B161,$B$1:$B$153,0))*INDEX(ACA!$J$5:$J$9,MATCH($A161,ACA!$H$5:$H$9,0))</f>
        <v>887.79599999999994</v>
      </c>
      <c r="J161" s="18">
        <f>INDEX(J$1:J$153,MATCH($B161,$B$1:$B$153,0))*INDEX(ACA!$J$5:$J$9,MATCH($A161,ACA!$H$5:$H$9,0))</f>
        <v>227.23349999999999</v>
      </c>
      <c r="K161" s="18">
        <f>INDEX(K$1:K$153,MATCH($B161,$B$1:$B$153,0))*INDEX(ACA!$J$5:$J$9,MATCH($A161,ACA!$H$5:$H$9,0))</f>
        <v>327.63900000000001</v>
      </c>
      <c r="L161" s="18">
        <f>INDEX(L$1:L$153,MATCH($B161,$B$1:$B$153,0))*INDEX(ACA!$J$5:$J$9,MATCH($A161,ACA!$H$5:$H$9,0))</f>
        <v>274.79399999999998</v>
      </c>
      <c r="M161" s="18">
        <f>INDEX(M$1:M$153,MATCH($B161,$B$1:$B$153,0))*INDEX(ACA!$J$5:$J$9,MATCH($A161,ACA!$H$5:$H$9,0))</f>
        <v>438.61349999999999</v>
      </c>
      <c r="N161" s="18">
        <f>INDEX(N$1:N$153,MATCH($B161,$B$1:$B$153,0))*INDEX(ACA!$J$5:$J$9,MATCH($A161,ACA!$H$5:$H$9,0))</f>
        <v>433.32900000000001</v>
      </c>
      <c r="O161" s="18">
        <f>INDEX(O$1:O$153,MATCH($B161,$B$1:$B$153,0))*INDEX(ACA!$J$5:$J$9,MATCH($A161,ACA!$H$5:$H$9,0))</f>
        <v>613.00199999999995</v>
      </c>
      <c r="P161" s="18">
        <f>INDEX(P$1:P$153,MATCH($B161,$B$1:$B$153,0))*INDEX(ACA!$J$5:$J$9,MATCH($A161,ACA!$H$5:$H$9,0))</f>
        <v>470.32049999999998</v>
      </c>
      <c r="Q161" s="18">
        <f>INDEX(Q$1:Q$153,MATCH($B161,$B$1:$B$153,0))*INDEX(ACA!$J$5:$J$9,MATCH($A161,ACA!$H$5:$H$9,0))</f>
        <v>665.84699999999998</v>
      </c>
      <c r="R161" s="18">
        <f>INDEX(R$1:R$153,MATCH($B161,$B$1:$B$153,0))*INDEX(ACA!$J$5:$J$9,MATCH($A161,ACA!$H$5:$H$9,0))</f>
        <v>502.02749999999997</v>
      </c>
      <c r="S161" s="18">
        <f>INDEX(S$1:S$153,MATCH($B161,$B$1:$B$153,0))*INDEX(ACA!$J$5:$J$9,MATCH($A161,ACA!$H$5:$H$9,0))</f>
        <v>718.69200000000001</v>
      </c>
      <c r="T161" s="18">
        <f>INDEX(T$1:T$153,MATCH($B161,$B$1:$B$153,0))*INDEX(ACA!$J$5:$J$9,MATCH($A161,ACA!$H$5:$H$9,0))</f>
        <v>655.27800000000002</v>
      </c>
      <c r="U161" s="18">
        <f>INDEX(U$1:U$153,MATCH($B161,$B$1:$B$153,0))*INDEX(ACA!$J$5:$J$9,MATCH($A161,ACA!$H$5:$H$9,0))</f>
        <v>914.21849999999995</v>
      </c>
      <c r="V161" s="18">
        <f>INDEX(V$1:V$153,MATCH($B161,$B$1:$B$153,0))*INDEX(ACA!$J$5:$J$9,MATCH($A161,ACA!$H$5:$H$9,0))</f>
        <v>0</v>
      </c>
      <c r="W161" s="18">
        <f>INDEX(W$1:W$153,MATCH($B161,$B$1:$B$153,0))*INDEX(ACA!$J$5:$J$9,MATCH($A161,ACA!$H$5:$H$9,0))</f>
        <v>581.29499999999996</v>
      </c>
      <c r="X161" s="18">
        <f>INDEX(X$1:X$153,MATCH($B161,$B$1:$B$153,0))*INDEX(ACA!$J$5:$J$9,MATCH($A161,ACA!$H$5:$H$9,0))</f>
        <v>1569.4965</v>
      </c>
      <c r="Y161" s="18">
        <f>INDEX(Y$1:Y$153,MATCH($B161,$B$1:$B$153,0))*INDEX(ACA!$J$5:$J$9,MATCH($A161,ACA!$H$5:$H$9,0))</f>
        <v>951.20999999999992</v>
      </c>
      <c r="Z161" s="18">
        <f>INDEX(Z$1:Z$153,MATCH($B161,$B$1:$B$153,0))*INDEX(ACA!$J$5:$J$9,MATCH($A161,ACA!$H$5:$H$9,0))</f>
        <v>1363.4009999999998</v>
      </c>
      <c r="AA161" s="18">
        <f>INDEX(AA$1:AA$153,MATCH($B161,$B$1:$B$153,0))*INDEX(ACA!$J$5:$J$9,MATCH($A161,ACA!$H$5:$H$9,0))</f>
        <v>1107.6312</v>
      </c>
      <c r="AB161" s="18">
        <f>INDEX(AB$1:AB$153,MATCH($B161,$B$1:$B$153,0))*INDEX(ACA!$J$5:$J$9,MATCH($A161,ACA!$H$5:$H$9,0))</f>
        <v>1754.454</v>
      </c>
      <c r="AC161" s="18">
        <f>INDEX(AC$1:AC$153,MATCH($B161,$B$1:$B$153,0))*INDEX(ACA!$J$5:$J$9,MATCH($A161,ACA!$H$5:$H$9,0))</f>
        <v>137397</v>
      </c>
      <c r="AD161" s="18">
        <f>INDEX(AD$1:AD$153,MATCH($B161,$B$1:$B$153,0))*INDEX(ACA!$J$5:$J$9,MATCH($A161,ACA!$H$5:$H$9,0))</f>
        <v>124502.81999999999</v>
      </c>
      <c r="AE161" s="18">
        <f>INDEX(AE$1:AE$153,MATCH($B161,$B$1:$B$153,0))*INDEX(ACA!$J$5:$J$9,MATCH($A161,ACA!$H$5:$H$9,0))</f>
        <v>23780.25</v>
      </c>
      <c r="AF161" s="18">
        <f>INDEX(AF$1:AF$153,MATCH($B161,$B$1:$B$153,0))*INDEX(ACA!$J$5:$J$9,MATCH($A161,ACA!$H$5:$H$9,0))</f>
        <v>36991.5</v>
      </c>
    </row>
    <row r="162" spans="1:32" x14ac:dyDescent="0.35">
      <c r="A162" s="101" t="s">
        <v>253</v>
      </c>
      <c r="B162" s="102" t="s">
        <v>130</v>
      </c>
      <c r="C162" s="18">
        <f>INDEX(C$1:C$153,MATCH($B162,$B$1:$B$153,0))*INDEX(ACA!$J$5:$J$9,MATCH($A162,ACA!$H$5:$H$9,0))</f>
        <v>3206.9986559999998</v>
      </c>
      <c r="D162" s="18">
        <f>INDEX(D$1:D$153,MATCH($B162,$B$1:$B$153,0))*INDEX(ACA!$J$5:$J$9,MATCH($A162,ACA!$H$5:$H$9,0))</f>
        <v>4524.657408</v>
      </c>
      <c r="E162" s="18">
        <f>INDEX(E$1:E$153,MATCH($B162,$B$1:$B$153,0))*INDEX(ACA!$J$5:$J$9,MATCH($A162,ACA!$H$5:$H$9,0))</f>
        <v>5099.4385919999995</v>
      </c>
      <c r="F162" s="18">
        <f>INDEX(F$1:F$153,MATCH($B162,$B$1:$B$153,0))*INDEX(ACA!$J$5:$J$9,MATCH($A162,ACA!$H$5:$H$9,0))</f>
        <v>477.25977599999999</v>
      </c>
      <c r="G162" s="18">
        <f>INDEX(G$1:G$153,MATCH($B162,$B$1:$B$153,0))*INDEX(ACA!$J$5:$J$9,MATCH($A162,ACA!$H$5:$H$9,0))</f>
        <v>477.25977599999999</v>
      </c>
      <c r="H162" s="18">
        <f>INDEX(H$1:H$153,MATCH($B162,$B$1:$B$153,0))*INDEX(ACA!$J$5:$J$9,MATCH($A162,ACA!$H$5:$H$9,0))</f>
        <v>345.492864</v>
      </c>
      <c r="I162" s="18">
        <f>INDEX(I$1:I$153,MATCH($B162,$B$1:$B$153,0))*INDEX(ACA!$J$5:$J$9,MATCH($A162,ACA!$H$5:$H$9,0))</f>
        <v>631.85702399999991</v>
      </c>
      <c r="J162" s="18">
        <f>INDEX(J$1:J$153,MATCH($B162,$B$1:$B$153,0))*INDEX(ACA!$J$5:$J$9,MATCH($A162,ACA!$H$5:$H$9,0))</f>
        <v>223.06752</v>
      </c>
      <c r="K162" s="18">
        <f>INDEX(K$1:K$153,MATCH($B162,$B$1:$B$153,0))*INDEX(ACA!$J$5:$J$9,MATCH($A162,ACA!$H$5:$H$9,0))</f>
        <v>321.63609600000001</v>
      </c>
      <c r="L162" s="18">
        <f>INDEX(L$1:L$153,MATCH($B162,$B$1:$B$153,0))*INDEX(ACA!$J$5:$J$9,MATCH($A162,ACA!$H$5:$H$9,0))</f>
        <v>269.75462399999998</v>
      </c>
      <c r="M162" s="18">
        <f>INDEX(M$1:M$153,MATCH($B162,$B$1:$B$153,0))*INDEX(ACA!$J$5:$J$9,MATCH($A162,ACA!$H$5:$H$9,0))</f>
        <v>430.57267200000001</v>
      </c>
      <c r="N162" s="18">
        <f>INDEX(N$1:N$153,MATCH($B162,$B$1:$B$153,0))*INDEX(ACA!$J$5:$J$9,MATCH($A162,ACA!$H$5:$H$9,0))</f>
        <v>425.38867199999999</v>
      </c>
      <c r="O162" s="18">
        <f>INDEX(O$1:O$153,MATCH($B162,$B$1:$B$153,0))*INDEX(ACA!$J$5:$J$9,MATCH($A162,ACA!$H$5:$H$9,0))</f>
        <v>601.7690879999999</v>
      </c>
      <c r="P162" s="18">
        <f>INDEX(P$1:P$153,MATCH($B162,$B$1:$B$153,0))*INDEX(ACA!$J$5:$J$9,MATCH($A162,ACA!$H$5:$H$9,0))</f>
        <v>461.697408</v>
      </c>
      <c r="Q162" s="18">
        <f>INDEX(Q$1:Q$153,MATCH($B162,$B$1:$B$153,0))*INDEX(ACA!$J$5:$J$9,MATCH($A162,ACA!$H$5:$H$9,0))</f>
        <v>653.64019200000007</v>
      </c>
      <c r="R162" s="18">
        <f>INDEX(R$1:R$153,MATCH($B162,$B$1:$B$153,0))*INDEX(ACA!$J$5:$J$9,MATCH($A162,ACA!$H$5:$H$9,0))</f>
        <v>492.82214399999998</v>
      </c>
      <c r="S162" s="18">
        <f>INDEX(S$1:S$153,MATCH($B162,$B$1:$B$153,0))*INDEX(ACA!$J$5:$J$9,MATCH($A162,ACA!$H$5:$H$9,0))</f>
        <v>705.52166399999999</v>
      </c>
      <c r="T162" s="18">
        <f>INDEX(T$1:T$153,MATCH($B162,$B$1:$B$153,0))*INDEX(ACA!$J$5:$J$9,MATCH($A162,ACA!$H$5:$H$9,0))</f>
        <v>643.26182399999993</v>
      </c>
      <c r="U162" s="18">
        <f>INDEX(U$1:U$153,MATCH($B162,$B$1:$B$153,0))*INDEX(ACA!$J$5:$J$9,MATCH($A162,ACA!$H$5:$H$9,0))</f>
        <v>897.46444799999995</v>
      </c>
      <c r="V162" s="18">
        <f>INDEX(V$1:V$153,MATCH($B162,$B$1:$B$153,0))*INDEX(ACA!$J$5:$J$9,MATCH($A162,ACA!$H$5:$H$9,0))</f>
        <v>0</v>
      </c>
      <c r="W162" s="18">
        <f>INDEX(W$1:W$153,MATCH($B162,$B$1:$B$153,0))*INDEX(ACA!$J$5:$J$9,MATCH($A162,ACA!$H$5:$H$9,0))</f>
        <v>570.64435199999991</v>
      </c>
      <c r="X162" s="18">
        <f>INDEX(X$1:X$153,MATCH($B162,$B$1:$B$153,0))*INDEX(ACA!$J$5:$J$9,MATCH($A162,ACA!$H$5:$H$9,0))</f>
        <v>1540.7262719999999</v>
      </c>
      <c r="Y162" s="18">
        <f>INDEX(Y$1:Y$153,MATCH($B162,$B$1:$B$153,0))*INDEX(ACA!$J$5:$J$9,MATCH($A162,ACA!$H$5:$H$9,0))</f>
        <v>0</v>
      </c>
      <c r="Z162" s="18">
        <f>INDEX(Z$1:Z$153,MATCH($B162,$B$1:$B$153,0))*INDEX(ACA!$J$5:$J$9,MATCH($A162,ACA!$H$5:$H$9,0))</f>
        <v>0</v>
      </c>
      <c r="AA162" s="18">
        <f>INDEX(AA$1:AA$153,MATCH($B162,$B$1:$B$153,0))*INDEX(ACA!$J$5:$J$9,MATCH($A162,ACA!$H$5:$H$9,0))</f>
        <v>1136.0943359999999</v>
      </c>
      <c r="AB162" s="18">
        <f>INDEX(AB$1:AB$153,MATCH($B162,$B$1:$B$153,0))*INDEX(ACA!$J$5:$J$9,MATCH($A162,ACA!$H$5:$H$9,0))</f>
        <v>1722.290688</v>
      </c>
      <c r="AC162" s="18">
        <f>INDEX(AC$1:AC$153,MATCH($B162,$B$1:$B$153,0))*INDEX(ACA!$J$5:$J$9,MATCH($A162,ACA!$H$5:$H$9,0))</f>
        <v>124503.09119999998</v>
      </c>
      <c r="AD162" s="18">
        <f>INDEX(AD$1:AD$153,MATCH($B162,$B$1:$B$153,0))*INDEX(ACA!$J$5:$J$9,MATCH($A162,ACA!$H$5:$H$9,0))</f>
        <v>122220.534528</v>
      </c>
      <c r="AE162" s="18">
        <f>INDEX(AE$1:AE$153,MATCH($B162,$B$1:$B$153,0))*INDEX(ACA!$J$5:$J$9,MATCH($A162,ACA!$H$5:$H$9,0))</f>
        <v>46688.192640000001</v>
      </c>
      <c r="AF162" s="18">
        <f>INDEX(AF$1:AF$153,MATCH($B162,$B$1:$B$153,0))*INDEX(ACA!$J$5:$J$9,MATCH($A162,ACA!$H$5:$H$9,0))</f>
        <v>72626.077439999994</v>
      </c>
    </row>
    <row r="163" spans="1:32" x14ac:dyDescent="0.35">
      <c r="A163" s="103" t="s">
        <v>258</v>
      </c>
      <c r="B163" s="102" t="s">
        <v>128</v>
      </c>
      <c r="C163" s="18">
        <f>INDEX(C$1:C$153,MATCH($B163,$B$1:$B$153,0))*INDEX(ACA!$J$5:$J$9,MATCH($A163,ACA!$H$5:$H$9,0))</f>
        <v>3236.0839999999998</v>
      </c>
      <c r="D163" s="18">
        <f>INDEX(D$1:D$153,MATCH($B163,$B$1:$B$153,0))*INDEX(ACA!$J$5:$J$9,MATCH($A163,ACA!$H$5:$H$9,0))</f>
        <v>4556.2825999999995</v>
      </c>
      <c r="E163" s="18">
        <f>INDEX(E$1:E$153,MATCH($B163,$B$1:$B$153,0))*INDEX(ACA!$J$5:$J$9,MATCH($A163,ACA!$H$5:$H$9,0))</f>
        <v>5132.3879999999999</v>
      </c>
      <c r="F163" s="18">
        <f>INDEX(F$1:F$153,MATCH($B163,$B$1:$B$153,0))*INDEX(ACA!$J$5:$J$9,MATCH($A163,ACA!$H$5:$H$9,0))</f>
        <v>474.07599999999996</v>
      </c>
      <c r="G163" s="18">
        <f>INDEX(G$1:G$153,MATCH($B163,$B$1:$B$153,0))*INDEX(ACA!$J$5:$J$9,MATCH($A163,ACA!$H$5:$H$9,0))</f>
        <v>474.07599999999996</v>
      </c>
      <c r="H163" s="18">
        <f>INDEX(H$1:H$153,MATCH($B163,$B$1:$B$153,0))*INDEX(ACA!$J$5:$J$9,MATCH($A163,ACA!$H$5:$H$9,0))</f>
        <v>592.59500000000003</v>
      </c>
      <c r="I163" s="18">
        <f>INDEX(I$1:I$153,MATCH($B163,$B$1:$B$153,0))*INDEX(ACA!$J$5:$J$9,MATCH($A163,ACA!$H$5:$H$9,0))</f>
        <v>865.70399999999995</v>
      </c>
      <c r="J163" s="18">
        <f>INDEX(J$1:J$153,MATCH($B163,$B$1:$B$153,0))*INDEX(ACA!$J$5:$J$9,MATCH($A163,ACA!$H$5:$H$9,0))</f>
        <v>221.57899999999998</v>
      </c>
      <c r="K163" s="18">
        <f>INDEX(K$1:K$153,MATCH($B163,$B$1:$B$153,0))*INDEX(ACA!$J$5:$J$9,MATCH($A163,ACA!$H$5:$H$9,0))</f>
        <v>319.48599999999999</v>
      </c>
      <c r="L163" s="18">
        <f>INDEX(L$1:L$153,MATCH($B163,$B$1:$B$153,0))*INDEX(ACA!$J$5:$J$9,MATCH($A163,ACA!$H$5:$H$9,0))</f>
        <v>267.95600000000002</v>
      </c>
      <c r="M163" s="18">
        <f>INDEX(M$1:M$153,MATCH($B163,$B$1:$B$153,0))*INDEX(ACA!$J$5:$J$9,MATCH($A163,ACA!$H$5:$H$9,0))</f>
        <v>427.69899999999996</v>
      </c>
      <c r="N163" s="18">
        <f>INDEX(N$1:N$153,MATCH($B163,$B$1:$B$153,0))*INDEX(ACA!$J$5:$J$9,MATCH($A163,ACA!$H$5:$H$9,0))</f>
        <v>422.54599999999999</v>
      </c>
      <c r="O163" s="18">
        <f>INDEX(O$1:O$153,MATCH($B163,$B$1:$B$153,0))*INDEX(ACA!$J$5:$J$9,MATCH($A163,ACA!$H$5:$H$9,0))</f>
        <v>597.74799999999993</v>
      </c>
      <c r="P163" s="18">
        <f>INDEX(P$1:P$153,MATCH($B163,$B$1:$B$153,0))*INDEX(ACA!$J$5:$J$9,MATCH($A163,ACA!$H$5:$H$9,0))</f>
        <v>458.61699999999996</v>
      </c>
      <c r="Q163" s="18">
        <f>INDEX(Q$1:Q$153,MATCH($B163,$B$1:$B$153,0))*INDEX(ACA!$J$5:$J$9,MATCH($A163,ACA!$H$5:$H$9,0))</f>
        <v>649.27800000000002</v>
      </c>
      <c r="R163" s="18">
        <f>INDEX(R$1:R$153,MATCH($B163,$B$1:$B$153,0))*INDEX(ACA!$J$5:$J$9,MATCH($A163,ACA!$H$5:$H$9,0))</f>
        <v>489.53499999999997</v>
      </c>
      <c r="S163" s="18">
        <f>INDEX(S$1:S$153,MATCH($B163,$B$1:$B$153,0))*INDEX(ACA!$J$5:$J$9,MATCH($A163,ACA!$H$5:$H$9,0))</f>
        <v>700.80799999999999</v>
      </c>
      <c r="T163" s="18">
        <f>INDEX(T$1:T$153,MATCH($B163,$B$1:$B$153,0))*INDEX(ACA!$J$5:$J$9,MATCH($A163,ACA!$H$5:$H$9,0))</f>
        <v>638.97199999999998</v>
      </c>
      <c r="U163" s="18">
        <f>INDEX(U$1:U$153,MATCH($B163,$B$1:$B$153,0))*INDEX(ACA!$J$5:$J$9,MATCH($A163,ACA!$H$5:$H$9,0))</f>
        <v>891.46899999999994</v>
      </c>
      <c r="V163" s="18">
        <f>INDEX(V$1:V$153,MATCH($B163,$B$1:$B$153,0))*INDEX(ACA!$J$5:$J$9,MATCH($A163,ACA!$H$5:$H$9,0))</f>
        <v>0</v>
      </c>
      <c r="W163" s="18">
        <f>INDEX(W$1:W$153,MATCH($B163,$B$1:$B$153,0))*INDEX(ACA!$J$5:$J$9,MATCH($A163,ACA!$H$5:$H$9,0))</f>
        <v>566.82999999999993</v>
      </c>
      <c r="X163" s="18">
        <f>INDEX(X$1:X$153,MATCH($B163,$B$1:$B$153,0))*INDEX(ACA!$J$5:$J$9,MATCH($A163,ACA!$H$5:$H$9,0))</f>
        <v>1530.441</v>
      </c>
      <c r="Y163" s="18">
        <f>INDEX(Y$1:Y$153,MATCH($B163,$B$1:$B$153,0))*INDEX(ACA!$J$5:$J$9,MATCH($A163,ACA!$H$5:$H$9,0))</f>
        <v>927.54</v>
      </c>
      <c r="Z163" s="18">
        <f>INDEX(Z$1:Z$153,MATCH($B163,$B$1:$B$153,0))*INDEX(ACA!$J$5:$J$9,MATCH($A163,ACA!$H$5:$H$9,0))</f>
        <v>1329.4739999999999</v>
      </c>
      <c r="AA163" s="18">
        <f>INDEX(AA$1:AA$153,MATCH($B163,$B$1:$B$153,0))*INDEX(ACA!$J$5:$J$9,MATCH($A163,ACA!$H$5:$H$9,0))</f>
        <v>1128.5070000000001</v>
      </c>
      <c r="AB163" s="18">
        <f>INDEX(AB$1:AB$153,MATCH($B163,$B$1:$B$153,0))*INDEX(ACA!$J$5:$J$9,MATCH($A163,ACA!$H$5:$H$9,0))</f>
        <v>1710.7959999999998</v>
      </c>
      <c r="AC163" s="18">
        <f>INDEX(AC$1:AC$153,MATCH($B163,$B$1:$B$153,0))*INDEX(ACA!$J$5:$J$9,MATCH($A163,ACA!$H$5:$H$9,0))</f>
        <v>121404.68</v>
      </c>
      <c r="AD163" s="18">
        <f>INDEX(AD$1:AD$153,MATCH($B163,$B$1:$B$153,0))*INDEX(ACA!$J$5:$J$9,MATCH($A163,ACA!$H$5:$H$9,0))</f>
        <v>121404.68</v>
      </c>
      <c r="AE163" s="18">
        <f>INDEX(AE$1:AE$153,MATCH($B163,$B$1:$B$153,0))*INDEX(ACA!$J$5:$J$9,MATCH($A163,ACA!$H$5:$H$9,0))</f>
        <v>46377</v>
      </c>
      <c r="AF163" s="18">
        <f>INDEX(AF$1:AF$153,MATCH($B163,$B$1:$B$153,0))*INDEX(ACA!$J$5:$J$9,MATCH($A163,ACA!$H$5:$H$9,0))</f>
        <v>72142</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0D82-A3CB-4263-8635-D3F554796A19}">
  <sheetPr>
    <tabColor theme="3" tint="0.59999389629810485"/>
  </sheetPr>
  <dimension ref="B2:E32"/>
  <sheetViews>
    <sheetView workbookViewId="0">
      <selection activeCell="B20" sqref="B20"/>
    </sheetView>
  </sheetViews>
  <sheetFormatPr defaultRowHeight="12.75" x14ac:dyDescent="0.35"/>
  <cols>
    <col min="2" max="2" width="17.73046875" customWidth="1"/>
    <col min="3" max="3" width="14.796875" customWidth="1"/>
    <col min="5" max="5" width="10.796875" customWidth="1"/>
  </cols>
  <sheetData>
    <row r="2" spans="2:5" ht="23.25" x14ac:dyDescent="0.35">
      <c r="B2" s="93" t="s">
        <v>241</v>
      </c>
      <c r="C2" s="93" t="s">
        <v>242</v>
      </c>
      <c r="D2" s="63" t="s">
        <v>239</v>
      </c>
      <c r="E2" s="14" t="s">
        <v>240</v>
      </c>
    </row>
    <row r="3" spans="2:5" x14ac:dyDescent="0.35">
      <c r="B3" s="94" t="s">
        <v>199</v>
      </c>
      <c r="C3" s="54" t="s">
        <v>212</v>
      </c>
      <c r="D3" s="54">
        <v>101</v>
      </c>
      <c r="E3" s="62">
        <v>3123</v>
      </c>
    </row>
    <row r="4" spans="2:5" x14ac:dyDescent="0.35">
      <c r="B4" s="95" t="s">
        <v>199</v>
      </c>
      <c r="C4" s="54" t="s">
        <v>213</v>
      </c>
      <c r="D4" s="23">
        <v>102</v>
      </c>
      <c r="E4" s="24">
        <v>4404</v>
      </c>
    </row>
    <row r="5" spans="2:5" x14ac:dyDescent="0.35">
      <c r="B5" s="95" t="s">
        <v>199</v>
      </c>
      <c r="C5" s="54" t="s">
        <v>214</v>
      </c>
      <c r="D5" s="23">
        <v>103</v>
      </c>
      <c r="E5" s="24">
        <v>4963</v>
      </c>
    </row>
    <row r="6" spans="2:5" x14ac:dyDescent="0.35">
      <c r="B6" s="95" t="s">
        <v>200</v>
      </c>
      <c r="C6" s="54" t="s">
        <v>215</v>
      </c>
      <c r="D6" s="23">
        <v>104</v>
      </c>
      <c r="E6" s="24">
        <v>575</v>
      </c>
    </row>
    <row r="7" spans="2:5" x14ac:dyDescent="0.35">
      <c r="B7" s="95" t="s">
        <v>200</v>
      </c>
      <c r="C7" s="54" t="s">
        <v>216</v>
      </c>
      <c r="D7" s="23">
        <v>105</v>
      </c>
      <c r="E7" s="24">
        <v>840</v>
      </c>
    </row>
    <row r="8" spans="2:5" x14ac:dyDescent="0.35">
      <c r="B8" s="95" t="s">
        <v>201</v>
      </c>
      <c r="C8" s="54" t="s">
        <v>215</v>
      </c>
      <c r="D8" s="23">
        <v>106</v>
      </c>
      <c r="E8" s="24">
        <v>460</v>
      </c>
    </row>
    <row r="9" spans="2:5" x14ac:dyDescent="0.35">
      <c r="B9" s="95" t="s">
        <v>201</v>
      </c>
      <c r="C9" s="54" t="s">
        <v>216</v>
      </c>
      <c r="D9" s="23">
        <v>107</v>
      </c>
      <c r="E9" s="24">
        <v>460</v>
      </c>
    </row>
    <row r="10" spans="2:5" x14ac:dyDescent="0.35">
      <c r="B10" s="96" t="s">
        <v>202</v>
      </c>
      <c r="C10" s="23" t="s">
        <v>215</v>
      </c>
      <c r="D10" s="23">
        <v>108</v>
      </c>
      <c r="E10" s="24">
        <v>620</v>
      </c>
    </row>
    <row r="11" spans="2:5" x14ac:dyDescent="0.35">
      <c r="B11" s="97" t="s">
        <v>202</v>
      </c>
      <c r="C11" s="23" t="s">
        <v>216</v>
      </c>
      <c r="D11" s="23">
        <v>109</v>
      </c>
      <c r="E11" s="24">
        <v>865</v>
      </c>
    </row>
    <row r="12" spans="2:5" x14ac:dyDescent="0.35">
      <c r="B12" s="97" t="s">
        <v>203</v>
      </c>
      <c r="C12" s="23" t="s">
        <v>215</v>
      </c>
      <c r="D12" s="23">
        <v>110</v>
      </c>
      <c r="E12" s="24">
        <v>475</v>
      </c>
    </row>
    <row r="13" spans="2:5" x14ac:dyDescent="0.35">
      <c r="B13" s="97" t="s">
        <v>203</v>
      </c>
      <c r="C13" s="23" t="s">
        <v>216</v>
      </c>
      <c r="D13" s="23">
        <v>111</v>
      </c>
      <c r="E13" s="24">
        <v>680</v>
      </c>
    </row>
    <row r="14" spans="2:5" x14ac:dyDescent="0.35">
      <c r="B14" s="97" t="s">
        <v>205</v>
      </c>
      <c r="C14" s="23" t="s">
        <v>215</v>
      </c>
      <c r="D14" s="23">
        <v>112</v>
      </c>
      <c r="E14" s="24">
        <v>445</v>
      </c>
    </row>
    <row r="15" spans="2:5" x14ac:dyDescent="0.35">
      <c r="B15" s="97" t="s">
        <v>205</v>
      </c>
      <c r="C15" s="23" t="s">
        <v>216</v>
      </c>
      <c r="D15" s="23">
        <v>113</v>
      </c>
      <c r="E15" s="24">
        <v>630</v>
      </c>
    </row>
    <row r="16" spans="2:5" x14ac:dyDescent="0.35">
      <c r="B16" s="97" t="s">
        <v>204</v>
      </c>
      <c r="C16" s="23" t="s">
        <v>215</v>
      </c>
      <c r="D16" s="23">
        <v>114</v>
      </c>
      <c r="E16" s="24">
        <v>410</v>
      </c>
    </row>
    <row r="17" spans="2:5" x14ac:dyDescent="0.35">
      <c r="B17" s="97" t="s">
        <v>204</v>
      </c>
      <c r="C17" s="23" t="s">
        <v>216</v>
      </c>
      <c r="D17" s="23">
        <v>115</v>
      </c>
      <c r="E17" s="24">
        <v>580</v>
      </c>
    </row>
    <row r="18" spans="2:5" x14ac:dyDescent="0.35">
      <c r="B18" s="97" t="s">
        <v>207</v>
      </c>
      <c r="C18" s="23" t="s">
        <v>215</v>
      </c>
      <c r="D18" s="23">
        <v>116</v>
      </c>
      <c r="E18" s="24">
        <v>260</v>
      </c>
    </row>
    <row r="19" spans="2:5" x14ac:dyDescent="0.35">
      <c r="B19" s="97" t="s">
        <v>207</v>
      </c>
      <c r="C19" s="23" t="s">
        <v>216</v>
      </c>
      <c r="D19" s="23">
        <v>117</v>
      </c>
      <c r="E19" s="24">
        <v>415</v>
      </c>
    </row>
    <row r="20" spans="2:5" x14ac:dyDescent="0.35">
      <c r="B20" s="97" t="s">
        <v>206</v>
      </c>
      <c r="C20" s="23" t="s">
        <v>215</v>
      </c>
      <c r="D20" s="23">
        <v>118</v>
      </c>
      <c r="E20" s="24">
        <v>215</v>
      </c>
    </row>
    <row r="21" spans="2:5" x14ac:dyDescent="0.35">
      <c r="B21" s="97" t="s">
        <v>206</v>
      </c>
      <c r="C21" s="23" t="s">
        <v>216</v>
      </c>
      <c r="D21" s="23">
        <v>119</v>
      </c>
      <c r="E21" s="24">
        <v>310</v>
      </c>
    </row>
    <row r="22" spans="2:5" x14ac:dyDescent="0.35">
      <c r="B22" s="97" t="s">
        <v>208</v>
      </c>
      <c r="C22" s="23" t="s">
        <v>215</v>
      </c>
      <c r="D22" s="23">
        <v>120</v>
      </c>
      <c r="E22" s="24">
        <v>1095</v>
      </c>
    </row>
    <row r="23" spans="2:5" x14ac:dyDescent="0.35">
      <c r="B23" s="97" t="s">
        <v>208</v>
      </c>
      <c r="C23" s="23" t="s">
        <v>216</v>
      </c>
      <c r="D23" s="23">
        <v>121</v>
      </c>
      <c r="E23" s="24">
        <v>1660</v>
      </c>
    </row>
    <row r="24" spans="2:5" x14ac:dyDescent="0.35">
      <c r="B24" s="95" t="s">
        <v>209</v>
      </c>
      <c r="C24" s="54" t="s">
        <v>215</v>
      </c>
      <c r="D24" s="23">
        <v>122</v>
      </c>
      <c r="E24" s="24">
        <v>550</v>
      </c>
    </row>
    <row r="25" spans="2:5" x14ac:dyDescent="0.35">
      <c r="B25" s="95" t="s">
        <v>209</v>
      </c>
      <c r="C25" s="54" t="s">
        <v>216</v>
      </c>
      <c r="D25" s="23">
        <v>123</v>
      </c>
      <c r="E25" s="24">
        <v>1485</v>
      </c>
    </row>
    <row r="26" spans="2:5" x14ac:dyDescent="0.35">
      <c r="B26" s="95" t="s">
        <v>210</v>
      </c>
      <c r="C26" s="54" t="s">
        <v>215</v>
      </c>
      <c r="D26" s="23">
        <v>124</v>
      </c>
      <c r="E26" s="24">
        <v>117800</v>
      </c>
    </row>
    <row r="27" spans="2:5" x14ac:dyDescent="0.35">
      <c r="B27" s="95" t="s">
        <v>210</v>
      </c>
      <c r="C27" s="54" t="s">
        <v>216</v>
      </c>
      <c r="D27" s="23">
        <v>125</v>
      </c>
      <c r="E27" s="24">
        <v>117800</v>
      </c>
    </row>
    <row r="28" spans="2:5" x14ac:dyDescent="0.35">
      <c r="B28" s="98" t="s">
        <v>211</v>
      </c>
      <c r="C28" s="54" t="s">
        <v>215</v>
      </c>
      <c r="D28" s="23">
        <v>126</v>
      </c>
      <c r="E28" s="38">
        <v>45000</v>
      </c>
    </row>
    <row r="29" spans="2:5" x14ac:dyDescent="0.35">
      <c r="B29" s="98" t="s">
        <v>211</v>
      </c>
      <c r="C29" s="54" t="s">
        <v>216</v>
      </c>
      <c r="D29" s="23">
        <v>127</v>
      </c>
      <c r="E29" s="24">
        <v>70000</v>
      </c>
    </row>
    <row r="30" spans="2:5" x14ac:dyDescent="0.35">
      <c r="B30" s="99" t="s">
        <v>243</v>
      </c>
      <c r="C30" s="23"/>
      <c r="D30" s="23">
        <v>128</v>
      </c>
      <c r="E30" s="24">
        <v>0</v>
      </c>
    </row>
    <row r="31" spans="2:5" x14ac:dyDescent="0.35">
      <c r="B31" s="100" t="s">
        <v>218</v>
      </c>
      <c r="C31" s="23" t="s">
        <v>215</v>
      </c>
      <c r="D31" s="23">
        <v>129</v>
      </c>
      <c r="E31" s="24">
        <v>900</v>
      </c>
    </row>
    <row r="32" spans="2:5" x14ac:dyDescent="0.35">
      <c r="B32" s="100" t="s">
        <v>218</v>
      </c>
      <c r="C32" s="23" t="s">
        <v>216</v>
      </c>
      <c r="D32" s="23">
        <v>130</v>
      </c>
      <c r="E32" s="24">
        <v>1290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C1BA-E0FF-4B6F-9739-0B8FC6CCB4F2}">
  <sheetPr>
    <tabColor theme="3" tint="0.59999389629810485"/>
  </sheetPr>
  <dimension ref="B1:J156"/>
  <sheetViews>
    <sheetView workbookViewId="0">
      <selection activeCell="D20" sqref="D20"/>
    </sheetView>
  </sheetViews>
  <sheetFormatPr defaultRowHeight="12.75" x14ac:dyDescent="0.35"/>
  <cols>
    <col min="2" max="3" width="9.06640625" customWidth="1"/>
    <col min="4" max="4" width="19.796875" customWidth="1"/>
    <col min="5" max="5" width="9.73046875" style="45" customWidth="1"/>
  </cols>
  <sheetData>
    <row r="1" spans="2:10" x14ac:dyDescent="0.35">
      <c r="B1" s="39" t="s">
        <v>1</v>
      </c>
      <c r="C1" s="44" t="s">
        <v>238</v>
      </c>
      <c r="D1" t="s">
        <v>2</v>
      </c>
      <c r="E1" s="45" t="s">
        <v>225</v>
      </c>
    </row>
    <row r="2" spans="2:10" x14ac:dyDescent="0.35">
      <c r="B2" s="40">
        <v>301</v>
      </c>
      <c r="C2" s="40">
        <v>301</v>
      </c>
      <c r="D2" t="s">
        <v>17</v>
      </c>
      <c r="E2" s="45">
        <v>1.12985</v>
      </c>
    </row>
    <row r="3" spans="2:10" x14ac:dyDescent="0.35">
      <c r="B3" s="40">
        <v>302</v>
      </c>
      <c r="C3" s="40">
        <v>302</v>
      </c>
      <c r="D3" t="s">
        <v>18</v>
      </c>
      <c r="E3" s="45">
        <v>1.0990200000000001</v>
      </c>
    </row>
    <row r="4" spans="2:10" x14ac:dyDescent="0.35">
      <c r="B4" s="40">
        <v>370</v>
      </c>
      <c r="C4" s="40">
        <v>370</v>
      </c>
      <c r="D4" t="s">
        <v>60</v>
      </c>
      <c r="E4" s="45">
        <v>1</v>
      </c>
      <c r="J4" t="s">
        <v>265</v>
      </c>
    </row>
    <row r="5" spans="2:10" x14ac:dyDescent="0.35">
      <c r="B5" s="40">
        <v>800</v>
      </c>
      <c r="C5" s="40">
        <v>800</v>
      </c>
      <c r="D5" t="s">
        <v>76</v>
      </c>
      <c r="E5" s="45">
        <v>1.0145900000000001</v>
      </c>
      <c r="H5" t="s">
        <v>231</v>
      </c>
      <c r="I5" t="s">
        <v>259</v>
      </c>
      <c r="J5">
        <v>1.0176000000000001</v>
      </c>
    </row>
    <row r="6" spans="2:10" x14ac:dyDescent="0.35">
      <c r="B6" s="40">
        <v>822</v>
      </c>
      <c r="C6" s="40">
        <v>822</v>
      </c>
      <c r="D6" t="s">
        <v>226</v>
      </c>
      <c r="E6" s="45">
        <v>1.0156499999999999</v>
      </c>
      <c r="H6" t="s">
        <v>228</v>
      </c>
      <c r="I6" t="s">
        <v>260</v>
      </c>
      <c r="J6">
        <v>1.0339</v>
      </c>
    </row>
    <row r="7" spans="2:10" x14ac:dyDescent="0.35">
      <c r="B7" s="40">
        <v>303</v>
      </c>
      <c r="C7" s="40">
        <v>303</v>
      </c>
      <c r="D7" t="s">
        <v>19</v>
      </c>
      <c r="E7" s="45">
        <v>1.08274</v>
      </c>
      <c r="H7" t="s">
        <v>258</v>
      </c>
      <c r="I7" t="s">
        <v>261</v>
      </c>
      <c r="J7">
        <v>1.0306</v>
      </c>
    </row>
    <row r="8" spans="2:10" x14ac:dyDescent="0.35">
      <c r="B8" s="40">
        <v>330</v>
      </c>
      <c r="C8" s="40">
        <v>330</v>
      </c>
      <c r="D8" t="s">
        <v>36</v>
      </c>
      <c r="E8" s="45">
        <v>1.0033700000000001</v>
      </c>
      <c r="H8" s="105" t="s">
        <v>253</v>
      </c>
      <c r="I8" t="s">
        <v>262</v>
      </c>
      <c r="J8">
        <v>1.0367999999999999</v>
      </c>
    </row>
    <row r="9" spans="2:10" x14ac:dyDescent="0.35">
      <c r="B9" s="40">
        <v>889</v>
      </c>
      <c r="C9" s="40">
        <v>889</v>
      </c>
      <c r="D9" t="s">
        <v>133</v>
      </c>
      <c r="E9" s="45">
        <v>1</v>
      </c>
      <c r="H9" s="101" t="s">
        <v>230</v>
      </c>
      <c r="I9" t="s">
        <v>263</v>
      </c>
      <c r="J9">
        <v>1.0569</v>
      </c>
    </row>
    <row r="10" spans="2:10" x14ac:dyDescent="0.35">
      <c r="B10" s="40">
        <v>890</v>
      </c>
      <c r="C10" s="40">
        <v>890</v>
      </c>
      <c r="D10" t="s">
        <v>134</v>
      </c>
      <c r="E10" s="45">
        <v>1</v>
      </c>
    </row>
    <row r="11" spans="2:10" x14ac:dyDescent="0.35">
      <c r="B11" s="40">
        <v>350</v>
      </c>
      <c r="C11" s="40">
        <v>350</v>
      </c>
      <c r="D11" t="s">
        <v>50</v>
      </c>
      <c r="E11" s="45">
        <v>1.00545</v>
      </c>
    </row>
    <row r="12" spans="2:10" x14ac:dyDescent="0.35">
      <c r="B12" s="40">
        <v>839</v>
      </c>
      <c r="C12" s="40">
        <v>839</v>
      </c>
      <c r="D12" t="s">
        <v>191</v>
      </c>
      <c r="E12" s="45">
        <v>1</v>
      </c>
    </row>
    <row r="13" spans="2:10" x14ac:dyDescent="0.35">
      <c r="B13" s="40">
        <v>867</v>
      </c>
      <c r="C13" s="40">
        <v>867</v>
      </c>
      <c r="D13" t="s">
        <v>112</v>
      </c>
      <c r="E13" s="45">
        <v>1.05694</v>
      </c>
    </row>
    <row r="14" spans="2:10" x14ac:dyDescent="0.35">
      <c r="B14" s="40">
        <v>380</v>
      </c>
      <c r="C14" s="40">
        <v>380</v>
      </c>
      <c r="D14" t="s">
        <v>64</v>
      </c>
      <c r="E14" s="45">
        <v>1.0001599999999999</v>
      </c>
    </row>
    <row r="15" spans="2:10" x14ac:dyDescent="0.35">
      <c r="B15" s="40">
        <v>304</v>
      </c>
      <c r="C15" s="40">
        <v>304</v>
      </c>
      <c r="D15" t="s">
        <v>20</v>
      </c>
      <c r="E15" s="45">
        <v>1.1461399999999999</v>
      </c>
    </row>
    <row r="16" spans="2:10" x14ac:dyDescent="0.35">
      <c r="B16" s="40">
        <v>846</v>
      </c>
      <c r="C16" s="40">
        <v>846</v>
      </c>
      <c r="D16" t="s">
        <v>101</v>
      </c>
      <c r="E16" s="45">
        <v>1.00169</v>
      </c>
    </row>
    <row r="17" spans="2:5" x14ac:dyDescent="0.35">
      <c r="B17" s="40">
        <v>801</v>
      </c>
      <c r="C17" s="40">
        <v>801</v>
      </c>
      <c r="D17" t="s">
        <v>77</v>
      </c>
      <c r="E17" s="45">
        <v>1.0145900000000001</v>
      </c>
    </row>
    <row r="18" spans="2:5" x14ac:dyDescent="0.35">
      <c r="B18" s="40">
        <v>305</v>
      </c>
      <c r="C18" s="40">
        <v>305</v>
      </c>
      <c r="D18" t="s">
        <v>21</v>
      </c>
      <c r="E18" s="45">
        <v>1.08274</v>
      </c>
    </row>
    <row r="19" spans="2:5" x14ac:dyDescent="0.35">
      <c r="B19" s="41" t="s">
        <v>231</v>
      </c>
      <c r="C19" s="41">
        <v>825</v>
      </c>
      <c r="D19" s="114" t="s">
        <v>270</v>
      </c>
      <c r="E19" s="46">
        <v>1.0467</v>
      </c>
    </row>
    <row r="20" spans="2:5" x14ac:dyDescent="0.35">
      <c r="B20" s="40" t="s">
        <v>227</v>
      </c>
      <c r="C20" s="40">
        <v>825</v>
      </c>
      <c r="D20" t="s">
        <v>233</v>
      </c>
      <c r="E20" s="45">
        <v>1.0286299999999999</v>
      </c>
    </row>
    <row r="21" spans="2:5" x14ac:dyDescent="0.35">
      <c r="B21" s="40">
        <v>351</v>
      </c>
      <c r="C21" s="40">
        <v>351</v>
      </c>
      <c r="D21" t="s">
        <v>51</v>
      </c>
      <c r="E21" s="45">
        <v>1.00545</v>
      </c>
    </row>
    <row r="22" spans="2:5" x14ac:dyDescent="0.35">
      <c r="B22" s="40">
        <v>381</v>
      </c>
      <c r="C22" s="40">
        <v>381</v>
      </c>
      <c r="D22" t="s">
        <v>65</v>
      </c>
      <c r="E22" s="45">
        <v>1.0001599999999999</v>
      </c>
    </row>
    <row r="23" spans="2:5" x14ac:dyDescent="0.35">
      <c r="B23" s="40">
        <v>873</v>
      </c>
      <c r="C23" s="40">
        <v>873</v>
      </c>
      <c r="D23" t="s">
        <v>118</v>
      </c>
      <c r="E23" s="45">
        <v>1.0128200000000001</v>
      </c>
    </row>
    <row r="24" spans="2:5" x14ac:dyDescent="0.35">
      <c r="B24" s="40">
        <v>202</v>
      </c>
      <c r="C24" s="40">
        <v>202</v>
      </c>
      <c r="D24" t="s">
        <v>6</v>
      </c>
      <c r="E24" s="45">
        <v>1.18381</v>
      </c>
    </row>
    <row r="25" spans="2:5" x14ac:dyDescent="0.35">
      <c r="B25" s="40">
        <v>823</v>
      </c>
      <c r="C25" s="40">
        <v>823</v>
      </c>
      <c r="D25" t="s">
        <v>92</v>
      </c>
      <c r="E25" s="45">
        <v>1.0156499999999999</v>
      </c>
    </row>
    <row r="26" spans="2:5" x14ac:dyDescent="0.35">
      <c r="B26" s="40">
        <v>895</v>
      </c>
      <c r="C26" s="40">
        <v>895</v>
      </c>
      <c r="D26" t="s">
        <v>139</v>
      </c>
      <c r="E26" s="45">
        <v>1.00362</v>
      </c>
    </row>
    <row r="27" spans="2:5" x14ac:dyDescent="0.35">
      <c r="B27" s="40">
        <v>896</v>
      </c>
      <c r="C27" s="40">
        <v>896</v>
      </c>
      <c r="D27" t="s">
        <v>140</v>
      </c>
      <c r="E27" s="45">
        <v>1.00362</v>
      </c>
    </row>
    <row r="28" spans="2:5" x14ac:dyDescent="0.35">
      <c r="B28" s="40">
        <v>908</v>
      </c>
      <c r="C28" s="40">
        <v>908</v>
      </c>
      <c r="D28" t="s">
        <v>141</v>
      </c>
      <c r="E28" s="45">
        <v>1</v>
      </c>
    </row>
    <row r="29" spans="2:5" x14ac:dyDescent="0.35">
      <c r="B29" s="40">
        <v>331</v>
      </c>
      <c r="C29" s="40">
        <v>331</v>
      </c>
      <c r="D29" t="s">
        <v>38</v>
      </c>
      <c r="E29" s="45">
        <v>1.0033700000000001</v>
      </c>
    </row>
    <row r="30" spans="2:5" x14ac:dyDescent="0.35">
      <c r="B30" s="40">
        <v>306</v>
      </c>
      <c r="C30" s="40">
        <v>306</v>
      </c>
      <c r="D30" t="s">
        <v>3</v>
      </c>
      <c r="E30" s="45">
        <v>1.08274</v>
      </c>
    </row>
    <row r="31" spans="2:5" x14ac:dyDescent="0.35">
      <c r="B31" s="40">
        <v>909</v>
      </c>
      <c r="C31" s="40">
        <v>909</v>
      </c>
      <c r="D31" t="s">
        <v>142</v>
      </c>
      <c r="E31" s="45">
        <v>1</v>
      </c>
    </row>
    <row r="32" spans="2:5" x14ac:dyDescent="0.35">
      <c r="B32" s="40">
        <v>841</v>
      </c>
      <c r="C32" s="40">
        <v>841</v>
      </c>
      <c r="D32" t="s">
        <v>99</v>
      </c>
      <c r="E32" s="45">
        <v>1</v>
      </c>
    </row>
    <row r="33" spans="2:5" x14ac:dyDescent="0.35">
      <c r="B33" s="40">
        <v>831</v>
      </c>
      <c r="C33" s="40">
        <v>831</v>
      </c>
      <c r="D33" t="s">
        <v>96</v>
      </c>
      <c r="E33" s="45">
        <v>1</v>
      </c>
    </row>
    <row r="34" spans="2:5" x14ac:dyDescent="0.35">
      <c r="B34" s="40">
        <v>830</v>
      </c>
      <c r="C34" s="40">
        <v>830</v>
      </c>
      <c r="D34" t="s">
        <v>95</v>
      </c>
      <c r="E34" s="45">
        <v>1</v>
      </c>
    </row>
    <row r="35" spans="2:5" x14ac:dyDescent="0.35">
      <c r="B35" s="40">
        <v>878</v>
      </c>
      <c r="C35" s="40">
        <v>878</v>
      </c>
      <c r="D35" t="s">
        <v>122</v>
      </c>
      <c r="E35" s="45">
        <v>1</v>
      </c>
    </row>
    <row r="36" spans="2:5" x14ac:dyDescent="0.35">
      <c r="B36" s="40">
        <v>371</v>
      </c>
      <c r="C36" s="40">
        <v>371</v>
      </c>
      <c r="D36" t="s">
        <v>61</v>
      </c>
      <c r="E36" s="45">
        <v>1</v>
      </c>
    </row>
    <row r="37" spans="2:5" x14ac:dyDescent="0.35">
      <c r="B37" s="40">
        <v>838</v>
      </c>
      <c r="C37" s="40">
        <v>838</v>
      </c>
      <c r="D37" t="s">
        <v>97</v>
      </c>
      <c r="E37" s="45">
        <v>1</v>
      </c>
    </row>
    <row r="38" spans="2:5" x14ac:dyDescent="0.35">
      <c r="B38" s="40">
        <v>332</v>
      </c>
      <c r="C38" s="40">
        <v>332</v>
      </c>
      <c r="D38" t="s">
        <v>39</v>
      </c>
      <c r="E38" s="45">
        <v>1.0033700000000001</v>
      </c>
    </row>
    <row r="39" spans="2:5" x14ac:dyDescent="0.35">
      <c r="B39" s="40">
        <v>840</v>
      </c>
      <c r="C39" s="40">
        <v>840</v>
      </c>
      <c r="D39" t="s">
        <v>98</v>
      </c>
      <c r="E39" s="45">
        <v>1</v>
      </c>
    </row>
    <row r="40" spans="2:5" x14ac:dyDescent="0.35">
      <c r="B40" s="40">
        <v>307</v>
      </c>
      <c r="C40" s="40">
        <v>307</v>
      </c>
      <c r="D40" t="s">
        <v>22</v>
      </c>
      <c r="E40" s="45">
        <v>1.1461399999999999</v>
      </c>
    </row>
    <row r="41" spans="2:5" x14ac:dyDescent="0.35">
      <c r="B41" s="40">
        <v>811</v>
      </c>
      <c r="C41" s="40">
        <v>811</v>
      </c>
      <c r="D41" t="s">
        <v>85</v>
      </c>
      <c r="E41" s="45">
        <v>1</v>
      </c>
    </row>
    <row r="42" spans="2:5" x14ac:dyDescent="0.35">
      <c r="B42" s="40">
        <v>845</v>
      </c>
      <c r="C42" s="40">
        <v>845</v>
      </c>
      <c r="D42" t="s">
        <v>100</v>
      </c>
      <c r="E42" s="45">
        <v>1.00169</v>
      </c>
    </row>
    <row r="43" spans="2:5" x14ac:dyDescent="0.35">
      <c r="B43" s="40">
        <v>308</v>
      </c>
      <c r="C43" s="40">
        <v>308</v>
      </c>
      <c r="D43" t="s">
        <v>23</v>
      </c>
      <c r="E43" s="45">
        <v>1.08274</v>
      </c>
    </row>
    <row r="44" spans="2:5" x14ac:dyDescent="0.35">
      <c r="B44" s="40" t="s">
        <v>228</v>
      </c>
      <c r="C44" s="40">
        <v>881</v>
      </c>
      <c r="D44" t="s">
        <v>234</v>
      </c>
      <c r="E44" s="45">
        <v>1.0375700000000001</v>
      </c>
    </row>
    <row r="45" spans="2:5" x14ac:dyDescent="0.35">
      <c r="B45" s="41" t="s">
        <v>237</v>
      </c>
      <c r="C45" s="41">
        <v>881</v>
      </c>
      <c r="D45" s="42" t="s">
        <v>232</v>
      </c>
      <c r="E45" s="46">
        <v>1.00353</v>
      </c>
    </row>
    <row r="46" spans="2:5" x14ac:dyDescent="0.35">
      <c r="B46" s="40">
        <v>390</v>
      </c>
      <c r="C46" s="40">
        <v>390</v>
      </c>
      <c r="D46" t="s">
        <v>69</v>
      </c>
      <c r="E46" s="45">
        <v>1</v>
      </c>
    </row>
    <row r="47" spans="2:5" x14ac:dyDescent="0.35">
      <c r="B47" s="40">
        <v>916</v>
      </c>
      <c r="C47" s="40">
        <v>916</v>
      </c>
      <c r="D47" t="s">
        <v>143</v>
      </c>
      <c r="E47" s="45">
        <v>1.0062899999999999</v>
      </c>
    </row>
    <row r="48" spans="2:5" x14ac:dyDescent="0.35">
      <c r="B48" s="40">
        <v>203</v>
      </c>
      <c r="C48" s="40">
        <v>203</v>
      </c>
      <c r="D48" t="s">
        <v>0</v>
      </c>
      <c r="E48" s="45">
        <v>1.18381</v>
      </c>
    </row>
    <row r="49" spans="2:5" x14ac:dyDescent="0.35">
      <c r="B49" s="40">
        <v>204</v>
      </c>
      <c r="C49" s="40">
        <v>204</v>
      </c>
      <c r="D49" t="s">
        <v>7</v>
      </c>
      <c r="E49" s="45">
        <v>1.18381</v>
      </c>
    </row>
    <row r="50" spans="2:5" x14ac:dyDescent="0.35">
      <c r="B50" s="40">
        <v>876</v>
      </c>
      <c r="C50" s="40">
        <v>876</v>
      </c>
      <c r="D50" t="s">
        <v>120</v>
      </c>
      <c r="E50" s="45">
        <v>1.00362</v>
      </c>
    </row>
    <row r="51" spans="2:5" x14ac:dyDescent="0.35">
      <c r="B51" s="40">
        <v>205</v>
      </c>
      <c r="C51" s="40">
        <v>205</v>
      </c>
      <c r="D51" t="s">
        <v>8</v>
      </c>
      <c r="E51" s="45">
        <v>1.18381</v>
      </c>
    </row>
    <row r="52" spans="2:5" x14ac:dyDescent="0.35">
      <c r="B52" s="40">
        <v>850</v>
      </c>
      <c r="C52" s="40">
        <v>850</v>
      </c>
      <c r="D52" t="s">
        <v>102</v>
      </c>
      <c r="E52" s="45">
        <v>1.01416</v>
      </c>
    </row>
    <row r="53" spans="2:5" x14ac:dyDescent="0.35">
      <c r="B53" s="40">
        <v>309</v>
      </c>
      <c r="C53" s="40">
        <v>309</v>
      </c>
      <c r="D53" t="s">
        <v>24</v>
      </c>
      <c r="E53" s="45">
        <v>1.12985</v>
      </c>
    </row>
    <row r="54" spans="2:5" x14ac:dyDescent="0.35">
      <c r="B54" s="40">
        <v>310</v>
      </c>
      <c r="C54" s="40">
        <v>310</v>
      </c>
      <c r="D54" t="s">
        <v>25</v>
      </c>
      <c r="E54" s="45">
        <v>1.0990200000000001</v>
      </c>
    </row>
    <row r="55" spans="2:5" x14ac:dyDescent="0.35">
      <c r="B55" s="40">
        <v>805</v>
      </c>
      <c r="C55" s="40">
        <v>805</v>
      </c>
      <c r="D55" t="s">
        <v>80</v>
      </c>
      <c r="E55" s="45">
        <v>1</v>
      </c>
    </row>
    <row r="56" spans="2:5" x14ac:dyDescent="0.35">
      <c r="B56" s="40">
        <v>311</v>
      </c>
      <c r="C56" s="40">
        <v>311</v>
      </c>
      <c r="D56" t="s">
        <v>26</v>
      </c>
      <c r="E56" s="45">
        <v>1.08274</v>
      </c>
    </row>
    <row r="57" spans="2:5" x14ac:dyDescent="0.35">
      <c r="B57" s="40" t="s">
        <v>258</v>
      </c>
      <c r="C57" s="40">
        <v>884</v>
      </c>
      <c r="D57" t="s">
        <v>256</v>
      </c>
      <c r="E57">
        <v>1.0467</v>
      </c>
    </row>
    <row r="58" spans="2:5" x14ac:dyDescent="0.35">
      <c r="B58" s="41" t="s">
        <v>257</v>
      </c>
      <c r="C58" s="41">
        <v>884</v>
      </c>
      <c r="D58" t="s">
        <v>255</v>
      </c>
      <c r="E58">
        <v>1.0156499999999999</v>
      </c>
    </row>
    <row r="59" spans="2:5" x14ac:dyDescent="0.35">
      <c r="B59" s="40">
        <v>919</v>
      </c>
      <c r="C59" s="40">
        <v>919</v>
      </c>
      <c r="D59" t="s">
        <v>144</v>
      </c>
      <c r="E59" s="45">
        <v>1.0467</v>
      </c>
    </row>
    <row r="60" spans="2:5" x14ac:dyDescent="0.35">
      <c r="B60" s="40">
        <v>312</v>
      </c>
      <c r="C60" s="40">
        <v>312</v>
      </c>
      <c r="D60" t="s">
        <v>27</v>
      </c>
      <c r="E60" s="45">
        <v>1.0990200000000001</v>
      </c>
    </row>
    <row r="61" spans="2:5" x14ac:dyDescent="0.35">
      <c r="B61" s="40">
        <v>313</v>
      </c>
      <c r="C61" s="40">
        <v>313</v>
      </c>
      <c r="D61" t="s">
        <v>28</v>
      </c>
      <c r="E61" s="45">
        <v>1.0990200000000001</v>
      </c>
    </row>
    <row r="62" spans="2:5" x14ac:dyDescent="0.35">
      <c r="B62" s="40">
        <v>921</v>
      </c>
      <c r="C62" s="40">
        <v>921</v>
      </c>
      <c r="D62" t="s">
        <v>145</v>
      </c>
      <c r="E62" s="45">
        <v>1.01416</v>
      </c>
    </row>
    <row r="63" spans="2:5" x14ac:dyDescent="0.35">
      <c r="B63" s="40">
        <v>206</v>
      </c>
      <c r="C63" s="40">
        <v>206</v>
      </c>
      <c r="D63" t="s">
        <v>9</v>
      </c>
      <c r="E63" s="45">
        <v>1.18381</v>
      </c>
    </row>
    <row r="64" spans="2:5" x14ac:dyDescent="0.35">
      <c r="B64" s="40">
        <v>207</v>
      </c>
      <c r="C64" s="40">
        <v>207</v>
      </c>
      <c r="D64" t="s">
        <v>10</v>
      </c>
      <c r="E64" s="45">
        <v>1.18381</v>
      </c>
    </row>
    <row r="65" spans="2:5" x14ac:dyDescent="0.35">
      <c r="B65" s="40" t="s">
        <v>253</v>
      </c>
      <c r="C65" s="40">
        <v>886</v>
      </c>
      <c r="D65" t="s">
        <v>251</v>
      </c>
      <c r="E65">
        <v>1.0375700000000001</v>
      </c>
    </row>
    <row r="66" spans="2:5" x14ac:dyDescent="0.35">
      <c r="B66" s="41" t="s">
        <v>254</v>
      </c>
      <c r="C66" s="41">
        <v>886</v>
      </c>
      <c r="D66" t="s">
        <v>252</v>
      </c>
      <c r="E66" s="45">
        <v>1.0006999999999999</v>
      </c>
    </row>
    <row r="67" spans="2:5" x14ac:dyDescent="0.35">
      <c r="B67" s="40">
        <v>810</v>
      </c>
      <c r="C67" s="40">
        <v>810</v>
      </c>
      <c r="D67" t="s">
        <v>84</v>
      </c>
      <c r="E67" s="45">
        <v>1</v>
      </c>
    </row>
    <row r="68" spans="2:5" x14ac:dyDescent="0.35">
      <c r="B68" s="40">
        <v>314</v>
      </c>
      <c r="C68" s="40">
        <v>314</v>
      </c>
      <c r="D68" t="s">
        <v>29</v>
      </c>
      <c r="E68" s="45">
        <v>1.0990200000000001</v>
      </c>
    </row>
    <row r="69" spans="2:5" x14ac:dyDescent="0.35">
      <c r="B69" s="40">
        <v>382</v>
      </c>
      <c r="C69" s="40">
        <v>382</v>
      </c>
      <c r="D69" t="s">
        <v>66</v>
      </c>
      <c r="E69" s="45">
        <v>1.0001599999999999</v>
      </c>
    </row>
    <row r="70" spans="2:5" x14ac:dyDescent="0.35">
      <c r="B70" s="40">
        <v>340</v>
      </c>
      <c r="C70" s="40">
        <v>340</v>
      </c>
      <c r="D70" t="s">
        <v>44</v>
      </c>
      <c r="E70" s="45">
        <v>1.00112</v>
      </c>
    </row>
    <row r="71" spans="2:5" x14ac:dyDescent="0.35">
      <c r="B71" s="40">
        <v>208</v>
      </c>
      <c r="C71" s="40">
        <v>208</v>
      </c>
      <c r="D71" t="s">
        <v>11</v>
      </c>
      <c r="E71" s="45">
        <v>1.18381</v>
      </c>
    </row>
    <row r="72" spans="2:5" x14ac:dyDescent="0.35">
      <c r="B72" s="40">
        <v>888</v>
      </c>
      <c r="C72" s="40">
        <v>888</v>
      </c>
      <c r="D72" t="s">
        <v>132</v>
      </c>
      <c r="E72" s="45">
        <v>1</v>
      </c>
    </row>
    <row r="73" spans="2:5" x14ac:dyDescent="0.35">
      <c r="B73" s="40">
        <v>383</v>
      </c>
      <c r="C73" s="40">
        <v>383</v>
      </c>
      <c r="D73" t="s">
        <v>67</v>
      </c>
      <c r="E73" s="45">
        <v>1.0001599999999999</v>
      </c>
    </row>
    <row r="74" spans="2:5" x14ac:dyDescent="0.35">
      <c r="B74" s="40">
        <v>856</v>
      </c>
      <c r="C74" s="40">
        <v>856</v>
      </c>
      <c r="D74" t="s">
        <v>106</v>
      </c>
      <c r="E74" s="45">
        <v>1</v>
      </c>
    </row>
    <row r="75" spans="2:5" x14ac:dyDescent="0.35">
      <c r="B75" s="40">
        <v>855</v>
      </c>
      <c r="C75" s="40">
        <v>855</v>
      </c>
      <c r="D75" t="s">
        <v>105</v>
      </c>
      <c r="E75" s="45">
        <v>1</v>
      </c>
    </row>
    <row r="76" spans="2:5" x14ac:dyDescent="0.35">
      <c r="B76" s="40">
        <v>209</v>
      </c>
      <c r="C76" s="40">
        <v>209</v>
      </c>
      <c r="D76" t="s">
        <v>12</v>
      </c>
      <c r="E76" s="45">
        <v>1.18381</v>
      </c>
    </row>
    <row r="77" spans="2:5" x14ac:dyDescent="0.35">
      <c r="B77" s="40">
        <v>925</v>
      </c>
      <c r="C77" s="40">
        <v>925</v>
      </c>
      <c r="D77" t="s">
        <v>146</v>
      </c>
      <c r="E77" s="45">
        <v>1</v>
      </c>
    </row>
    <row r="78" spans="2:5" x14ac:dyDescent="0.35">
      <c r="B78" s="40">
        <v>341</v>
      </c>
      <c r="C78" s="40">
        <v>341</v>
      </c>
      <c r="D78" t="s">
        <v>46</v>
      </c>
      <c r="E78" s="45">
        <v>1.00112</v>
      </c>
    </row>
    <row r="79" spans="2:5" x14ac:dyDescent="0.35">
      <c r="B79" s="40">
        <v>821</v>
      </c>
      <c r="C79" s="40">
        <v>821</v>
      </c>
      <c r="D79" t="s">
        <v>90</v>
      </c>
      <c r="E79" s="45">
        <v>1.0156499999999999</v>
      </c>
    </row>
    <row r="80" spans="2:5" x14ac:dyDescent="0.35">
      <c r="B80" s="40">
        <v>352</v>
      </c>
      <c r="C80" s="40">
        <v>352</v>
      </c>
      <c r="D80" t="s">
        <v>52</v>
      </c>
      <c r="E80" s="45">
        <v>1.00545</v>
      </c>
    </row>
    <row r="81" spans="2:5" x14ac:dyDescent="0.35">
      <c r="B81" s="40">
        <v>887</v>
      </c>
      <c r="C81" s="40">
        <v>887</v>
      </c>
      <c r="D81" t="s">
        <v>131</v>
      </c>
      <c r="E81" s="45">
        <v>1.0006999999999999</v>
      </c>
    </row>
    <row r="82" spans="2:5" x14ac:dyDescent="0.35">
      <c r="B82" s="40">
        <v>315</v>
      </c>
      <c r="C82" s="40">
        <v>315</v>
      </c>
      <c r="D82" t="s">
        <v>30</v>
      </c>
      <c r="E82" s="45">
        <v>1.1461399999999999</v>
      </c>
    </row>
    <row r="83" spans="2:5" x14ac:dyDescent="0.35">
      <c r="B83" s="40">
        <v>806</v>
      </c>
      <c r="C83" s="40">
        <v>806</v>
      </c>
      <c r="D83" t="s">
        <v>81</v>
      </c>
      <c r="E83" s="45">
        <v>1</v>
      </c>
    </row>
    <row r="84" spans="2:5" x14ac:dyDescent="0.35">
      <c r="B84" s="40">
        <v>826</v>
      </c>
      <c r="C84" s="40">
        <v>826</v>
      </c>
      <c r="D84" t="s">
        <v>94</v>
      </c>
      <c r="E84" s="45">
        <v>1.0286299999999999</v>
      </c>
    </row>
    <row r="85" spans="2:5" x14ac:dyDescent="0.35">
      <c r="B85" s="40">
        <v>391</v>
      </c>
      <c r="C85" s="40">
        <v>391</v>
      </c>
      <c r="D85" t="s">
        <v>70</v>
      </c>
      <c r="E85" s="45">
        <v>1</v>
      </c>
    </row>
    <row r="86" spans="2:5" x14ac:dyDescent="0.35">
      <c r="B86" s="40">
        <v>316</v>
      </c>
      <c r="C86" s="40">
        <v>316</v>
      </c>
      <c r="D86" t="s">
        <v>31</v>
      </c>
      <c r="E86" s="45">
        <v>1.12985</v>
      </c>
    </row>
    <row r="87" spans="2:5" x14ac:dyDescent="0.35">
      <c r="B87" s="40">
        <v>926</v>
      </c>
      <c r="C87" s="40">
        <v>926</v>
      </c>
      <c r="D87" t="s">
        <v>147</v>
      </c>
      <c r="E87" s="45">
        <v>1</v>
      </c>
    </row>
    <row r="88" spans="2:5" x14ac:dyDescent="0.35">
      <c r="B88" s="40">
        <v>812</v>
      </c>
      <c r="C88" s="40">
        <v>812</v>
      </c>
      <c r="D88" t="s">
        <v>86</v>
      </c>
      <c r="E88" s="45">
        <v>1</v>
      </c>
    </row>
    <row r="89" spans="2:5" x14ac:dyDescent="0.35">
      <c r="B89" s="40">
        <v>813</v>
      </c>
      <c r="C89" s="40">
        <v>813</v>
      </c>
      <c r="D89" t="s">
        <v>87</v>
      </c>
      <c r="E89" s="45">
        <v>1</v>
      </c>
    </row>
    <row r="90" spans="2:5" x14ac:dyDescent="0.35">
      <c r="B90" s="40">
        <v>940</v>
      </c>
      <c r="C90" s="40">
        <v>940</v>
      </c>
      <c r="D90" t="s">
        <v>192</v>
      </c>
      <c r="E90" s="45">
        <v>1.0032799999999999</v>
      </c>
    </row>
    <row r="91" spans="2:5" x14ac:dyDescent="0.35">
      <c r="B91" s="40">
        <v>802</v>
      </c>
      <c r="C91" s="40">
        <v>802</v>
      </c>
      <c r="D91" t="s">
        <v>78</v>
      </c>
      <c r="E91" s="45">
        <v>1.0145900000000001</v>
      </c>
    </row>
    <row r="92" spans="2:5" x14ac:dyDescent="0.35">
      <c r="B92" s="40">
        <v>392</v>
      </c>
      <c r="C92" s="40">
        <v>392</v>
      </c>
      <c r="D92" t="s">
        <v>71</v>
      </c>
      <c r="E92" s="45">
        <v>1</v>
      </c>
    </row>
    <row r="93" spans="2:5" x14ac:dyDescent="0.35">
      <c r="B93" s="40">
        <v>815</v>
      </c>
      <c r="C93" s="40">
        <v>815</v>
      </c>
      <c r="D93" t="s">
        <v>88</v>
      </c>
      <c r="E93" s="45">
        <v>1</v>
      </c>
    </row>
    <row r="94" spans="2:5" x14ac:dyDescent="0.35">
      <c r="B94" s="40">
        <v>929</v>
      </c>
      <c r="C94" s="40">
        <v>929</v>
      </c>
      <c r="D94" t="s">
        <v>148</v>
      </c>
      <c r="E94" s="45">
        <v>1</v>
      </c>
    </row>
    <row r="95" spans="2:5" x14ac:dyDescent="0.35">
      <c r="B95" s="40">
        <v>892</v>
      </c>
      <c r="C95" s="40">
        <v>892</v>
      </c>
      <c r="D95" t="s">
        <v>136</v>
      </c>
      <c r="E95" s="45">
        <v>1.0027600000000001</v>
      </c>
    </row>
    <row r="96" spans="2:5" x14ac:dyDescent="0.35">
      <c r="B96" s="40">
        <v>891</v>
      </c>
      <c r="C96" s="40">
        <v>891</v>
      </c>
      <c r="D96" t="s">
        <v>135</v>
      </c>
      <c r="E96" s="45">
        <v>1.0027600000000001</v>
      </c>
    </row>
    <row r="97" spans="2:5" x14ac:dyDescent="0.35">
      <c r="B97" s="40">
        <v>353</v>
      </c>
      <c r="C97" s="40">
        <v>353</v>
      </c>
      <c r="D97" t="s">
        <v>53</v>
      </c>
      <c r="E97" s="45">
        <v>1.00545</v>
      </c>
    </row>
    <row r="98" spans="2:5" x14ac:dyDescent="0.35">
      <c r="B98" s="40">
        <v>931</v>
      </c>
      <c r="C98" s="40">
        <v>931</v>
      </c>
      <c r="D98" t="s">
        <v>149</v>
      </c>
      <c r="E98" s="45">
        <v>1.02216</v>
      </c>
    </row>
    <row r="99" spans="2:5" x14ac:dyDescent="0.35">
      <c r="B99" s="40">
        <v>874</v>
      </c>
      <c r="C99" s="40">
        <v>874</v>
      </c>
      <c r="D99" t="s">
        <v>119</v>
      </c>
      <c r="E99" s="45">
        <v>1.0128200000000001</v>
      </c>
    </row>
    <row r="100" spans="2:5" x14ac:dyDescent="0.35">
      <c r="B100" s="40">
        <v>879</v>
      </c>
      <c r="C100" s="40">
        <v>879</v>
      </c>
      <c r="D100" t="s">
        <v>123</v>
      </c>
      <c r="E100" s="45">
        <v>1</v>
      </c>
    </row>
    <row r="101" spans="2:5" x14ac:dyDescent="0.35">
      <c r="B101" s="40">
        <v>851</v>
      </c>
      <c r="C101" s="40">
        <v>851</v>
      </c>
      <c r="D101" t="s">
        <v>103</v>
      </c>
      <c r="E101" s="45">
        <v>1.01416</v>
      </c>
    </row>
    <row r="102" spans="2:5" x14ac:dyDescent="0.35">
      <c r="B102" s="40">
        <v>870</v>
      </c>
      <c r="C102" s="40">
        <v>870</v>
      </c>
      <c r="D102" t="s">
        <v>115</v>
      </c>
      <c r="E102" s="45">
        <v>1.03468</v>
      </c>
    </row>
    <row r="103" spans="2:5" x14ac:dyDescent="0.35">
      <c r="B103" s="40">
        <v>317</v>
      </c>
      <c r="C103" s="40">
        <v>317</v>
      </c>
      <c r="D103" t="s">
        <v>32</v>
      </c>
      <c r="E103" s="45">
        <v>1.08274</v>
      </c>
    </row>
    <row r="104" spans="2:5" x14ac:dyDescent="0.35">
      <c r="B104" s="40">
        <v>807</v>
      </c>
      <c r="C104" s="40">
        <v>807</v>
      </c>
      <c r="D104" t="s">
        <v>82</v>
      </c>
      <c r="E104" s="45">
        <v>1</v>
      </c>
    </row>
    <row r="105" spans="2:5" x14ac:dyDescent="0.35">
      <c r="B105" s="40">
        <v>318</v>
      </c>
      <c r="C105" s="40">
        <v>318</v>
      </c>
      <c r="D105" t="s">
        <v>33</v>
      </c>
      <c r="E105" s="45">
        <v>1.0990200000000001</v>
      </c>
    </row>
    <row r="106" spans="2:5" x14ac:dyDescent="0.35">
      <c r="B106" s="40">
        <v>354</v>
      </c>
      <c r="C106" s="40">
        <v>354</v>
      </c>
      <c r="D106" t="s">
        <v>54</v>
      </c>
      <c r="E106" s="45">
        <v>1.00545</v>
      </c>
    </row>
    <row r="107" spans="2:5" x14ac:dyDescent="0.35">
      <c r="B107" s="40">
        <v>372</v>
      </c>
      <c r="C107" s="40">
        <v>372</v>
      </c>
      <c r="D107" t="s">
        <v>62</v>
      </c>
      <c r="E107" s="45">
        <v>1</v>
      </c>
    </row>
    <row r="108" spans="2:5" x14ac:dyDescent="0.35">
      <c r="B108" s="40">
        <v>857</v>
      </c>
      <c r="C108" s="40">
        <v>857</v>
      </c>
      <c r="D108" t="s">
        <v>107</v>
      </c>
      <c r="E108" s="45">
        <v>1</v>
      </c>
    </row>
    <row r="109" spans="2:5" x14ac:dyDescent="0.35">
      <c r="B109" s="40">
        <v>355</v>
      </c>
      <c r="C109" s="40">
        <v>355</v>
      </c>
      <c r="D109" t="s">
        <v>55</v>
      </c>
      <c r="E109" s="45">
        <v>1.00545</v>
      </c>
    </row>
    <row r="110" spans="2:5" x14ac:dyDescent="0.35">
      <c r="B110" s="40">
        <v>333</v>
      </c>
      <c r="C110" s="40">
        <v>333</v>
      </c>
      <c r="D110" t="s">
        <v>40</v>
      </c>
      <c r="E110" s="45">
        <v>1.0033700000000001</v>
      </c>
    </row>
    <row r="111" spans="2:5" x14ac:dyDescent="0.35">
      <c r="B111" s="40">
        <v>343</v>
      </c>
      <c r="C111" s="40">
        <v>343</v>
      </c>
      <c r="D111" t="s">
        <v>48</v>
      </c>
      <c r="E111" s="45">
        <v>1.00112</v>
      </c>
    </row>
    <row r="112" spans="2:5" x14ac:dyDescent="0.35">
      <c r="B112" s="40">
        <v>373</v>
      </c>
      <c r="C112" s="40">
        <v>373</v>
      </c>
      <c r="D112" t="s">
        <v>63</v>
      </c>
      <c r="E112" s="45">
        <v>1</v>
      </c>
    </row>
    <row r="113" spans="2:5" x14ac:dyDescent="0.35">
      <c r="B113" s="40">
        <v>893</v>
      </c>
      <c r="C113" s="40">
        <v>893</v>
      </c>
      <c r="D113" t="s">
        <v>137</v>
      </c>
      <c r="E113" s="45">
        <v>1</v>
      </c>
    </row>
    <row r="114" spans="2:5" x14ac:dyDescent="0.35">
      <c r="B114" s="40">
        <v>871</v>
      </c>
      <c r="C114" s="40">
        <v>871</v>
      </c>
      <c r="D114" t="s">
        <v>116</v>
      </c>
      <c r="E114" s="45">
        <v>1.05694</v>
      </c>
    </row>
    <row r="115" spans="2:5" x14ac:dyDescent="0.35">
      <c r="B115" s="40">
        <v>334</v>
      </c>
      <c r="C115" s="40">
        <v>334</v>
      </c>
      <c r="D115" t="s">
        <v>41</v>
      </c>
      <c r="E115" s="45">
        <v>1.0033700000000001</v>
      </c>
    </row>
    <row r="116" spans="2:5" x14ac:dyDescent="0.35">
      <c r="B116" s="40">
        <v>933</v>
      </c>
      <c r="C116" s="40">
        <v>933</v>
      </c>
      <c r="D116" t="s">
        <v>150</v>
      </c>
      <c r="E116" s="45">
        <v>1</v>
      </c>
    </row>
    <row r="117" spans="2:5" x14ac:dyDescent="0.35">
      <c r="B117" s="40">
        <v>803</v>
      </c>
      <c r="C117" s="40">
        <v>803</v>
      </c>
      <c r="D117" t="s">
        <v>79</v>
      </c>
      <c r="E117" s="45">
        <v>1.0145900000000001</v>
      </c>
    </row>
    <row r="118" spans="2:5" x14ac:dyDescent="0.35">
      <c r="B118" s="40">
        <v>393</v>
      </c>
      <c r="C118" s="40">
        <v>393</v>
      </c>
      <c r="D118" t="s">
        <v>72</v>
      </c>
      <c r="E118" s="45">
        <v>1</v>
      </c>
    </row>
    <row r="119" spans="2:5" x14ac:dyDescent="0.35">
      <c r="B119" s="40">
        <v>852</v>
      </c>
      <c r="C119" s="40">
        <v>852</v>
      </c>
      <c r="D119" t="s">
        <v>104</v>
      </c>
      <c r="E119" s="45">
        <v>1.01416</v>
      </c>
    </row>
    <row r="120" spans="2:5" x14ac:dyDescent="0.35">
      <c r="B120" s="40">
        <v>882</v>
      </c>
      <c r="C120" s="40">
        <v>882</v>
      </c>
      <c r="D120" t="s">
        <v>126</v>
      </c>
      <c r="E120" s="45">
        <v>1.00353</v>
      </c>
    </row>
    <row r="121" spans="2:5" x14ac:dyDescent="0.35">
      <c r="B121" s="40">
        <v>210</v>
      </c>
      <c r="C121" s="40">
        <v>210</v>
      </c>
      <c r="D121" t="s">
        <v>13</v>
      </c>
      <c r="E121" s="45">
        <v>1.18381</v>
      </c>
    </row>
    <row r="122" spans="2:5" x14ac:dyDescent="0.35">
      <c r="B122" s="40">
        <v>342</v>
      </c>
      <c r="C122" s="40">
        <v>342</v>
      </c>
      <c r="D122" t="s">
        <v>47</v>
      </c>
      <c r="E122" s="45">
        <v>1.00112</v>
      </c>
    </row>
    <row r="123" spans="2:5" x14ac:dyDescent="0.35">
      <c r="B123" s="40">
        <v>860</v>
      </c>
      <c r="C123" s="40">
        <v>860</v>
      </c>
      <c r="D123" t="s">
        <v>108</v>
      </c>
      <c r="E123" s="45">
        <v>1</v>
      </c>
    </row>
    <row r="124" spans="2:5" x14ac:dyDescent="0.35">
      <c r="B124" s="40">
        <v>356</v>
      </c>
      <c r="C124" s="40">
        <v>356</v>
      </c>
      <c r="D124" t="s">
        <v>56</v>
      </c>
      <c r="E124" s="45">
        <v>1.00545</v>
      </c>
    </row>
    <row r="125" spans="2:5" x14ac:dyDescent="0.35">
      <c r="B125" s="40">
        <v>808</v>
      </c>
      <c r="C125" s="40">
        <v>808</v>
      </c>
      <c r="D125" t="s">
        <v>83</v>
      </c>
      <c r="E125" s="45">
        <v>1</v>
      </c>
    </row>
    <row r="126" spans="2:5" x14ac:dyDescent="0.35">
      <c r="B126" s="40">
        <v>861</v>
      </c>
      <c r="C126" s="43">
        <v>861</v>
      </c>
      <c r="D126" t="s">
        <v>109</v>
      </c>
      <c r="E126" s="45">
        <v>1</v>
      </c>
    </row>
    <row r="127" spans="2:5" x14ac:dyDescent="0.35">
      <c r="B127" s="40">
        <v>935</v>
      </c>
      <c r="C127" s="40">
        <v>935</v>
      </c>
      <c r="D127" t="s">
        <v>151</v>
      </c>
      <c r="E127" s="45">
        <v>1.0000199999999999</v>
      </c>
    </row>
    <row r="128" spans="2:5" x14ac:dyDescent="0.35">
      <c r="B128" s="40">
        <v>394</v>
      </c>
      <c r="C128" s="40">
        <v>394</v>
      </c>
      <c r="D128" t="s">
        <v>73</v>
      </c>
      <c r="E128" s="45">
        <v>1</v>
      </c>
    </row>
    <row r="129" spans="2:5" x14ac:dyDescent="0.35">
      <c r="B129" s="40">
        <v>936</v>
      </c>
      <c r="C129" s="43">
        <v>936</v>
      </c>
      <c r="D129" t="s">
        <v>152</v>
      </c>
      <c r="E129" s="45">
        <v>1.05694</v>
      </c>
    </row>
    <row r="130" spans="2:5" x14ac:dyDescent="0.35">
      <c r="B130" s="40">
        <v>319</v>
      </c>
      <c r="C130" s="40">
        <v>319</v>
      </c>
      <c r="D130" t="s">
        <v>34</v>
      </c>
      <c r="E130" s="45">
        <v>1.0990200000000001</v>
      </c>
    </row>
    <row r="131" spans="2:5" x14ac:dyDescent="0.35">
      <c r="B131" s="40">
        <v>866</v>
      </c>
      <c r="C131" s="40">
        <v>866</v>
      </c>
      <c r="D131" t="s">
        <v>111</v>
      </c>
      <c r="E131" s="45">
        <v>1.0071600000000001</v>
      </c>
    </row>
    <row r="132" spans="2:5" x14ac:dyDescent="0.35">
      <c r="B132" s="40">
        <v>357</v>
      </c>
      <c r="C132" s="40">
        <v>357</v>
      </c>
      <c r="D132" t="s">
        <v>57</v>
      </c>
      <c r="E132" s="45">
        <v>1.00545</v>
      </c>
    </row>
    <row r="133" spans="2:5" x14ac:dyDescent="0.35">
      <c r="B133" s="40">
        <v>894</v>
      </c>
      <c r="C133" s="40">
        <v>894</v>
      </c>
      <c r="D133" t="s">
        <v>138</v>
      </c>
      <c r="E133" s="45">
        <v>1</v>
      </c>
    </row>
    <row r="134" spans="2:5" x14ac:dyDescent="0.35">
      <c r="B134" s="40">
        <v>883</v>
      </c>
      <c r="C134" s="40">
        <v>883</v>
      </c>
      <c r="D134" t="s">
        <v>127</v>
      </c>
      <c r="E134" s="45">
        <v>1.0375700000000001</v>
      </c>
    </row>
    <row r="135" spans="2:5" x14ac:dyDescent="0.35">
      <c r="B135" s="40">
        <v>880</v>
      </c>
      <c r="C135" s="40">
        <v>880</v>
      </c>
      <c r="D135" t="s">
        <v>124</v>
      </c>
      <c r="E135" s="45">
        <v>1</v>
      </c>
    </row>
    <row r="136" spans="2:5" x14ac:dyDescent="0.35">
      <c r="B136" s="40">
        <v>211</v>
      </c>
      <c r="C136" s="40">
        <v>211</v>
      </c>
      <c r="D136" t="s">
        <v>14</v>
      </c>
      <c r="E136" s="45">
        <v>1.18381</v>
      </c>
    </row>
    <row r="137" spans="2:5" x14ac:dyDescent="0.35">
      <c r="B137" s="40">
        <v>358</v>
      </c>
      <c r="C137" s="40">
        <v>358</v>
      </c>
      <c r="D137" t="s">
        <v>58</v>
      </c>
      <c r="E137" s="45">
        <v>1.00545</v>
      </c>
    </row>
    <row r="138" spans="2:5" x14ac:dyDescent="0.35">
      <c r="B138" s="40">
        <v>384</v>
      </c>
      <c r="C138" s="40">
        <v>384</v>
      </c>
      <c r="D138" t="s">
        <v>68</v>
      </c>
      <c r="E138" s="45">
        <v>1.0001599999999999</v>
      </c>
    </row>
    <row r="139" spans="2:5" x14ac:dyDescent="0.35">
      <c r="B139" s="40">
        <v>335</v>
      </c>
      <c r="C139" s="40">
        <v>335</v>
      </c>
      <c r="D139" t="s">
        <v>42</v>
      </c>
      <c r="E139" s="45">
        <v>1.0033700000000001</v>
      </c>
    </row>
    <row r="140" spans="2:5" x14ac:dyDescent="0.35">
      <c r="B140" s="40">
        <v>320</v>
      </c>
      <c r="C140" s="40">
        <v>320</v>
      </c>
      <c r="D140" t="s">
        <v>35</v>
      </c>
      <c r="E140" s="45">
        <v>1.08274</v>
      </c>
    </row>
    <row r="141" spans="2:5" x14ac:dyDescent="0.35">
      <c r="B141" s="40">
        <v>212</v>
      </c>
      <c r="C141" s="40">
        <v>212</v>
      </c>
      <c r="D141" t="s">
        <v>15</v>
      </c>
      <c r="E141" s="45">
        <v>1.18381</v>
      </c>
    </row>
    <row r="142" spans="2:5" x14ac:dyDescent="0.35">
      <c r="B142" s="40">
        <v>877</v>
      </c>
      <c r="C142" s="40">
        <v>877</v>
      </c>
      <c r="D142" t="s">
        <v>121</v>
      </c>
      <c r="E142" s="45">
        <v>1.00362</v>
      </c>
    </row>
    <row r="143" spans="2:5" x14ac:dyDescent="0.35">
      <c r="B143" s="40">
        <v>937</v>
      </c>
      <c r="C143" s="40">
        <v>937</v>
      </c>
      <c r="D143" t="s">
        <v>153</v>
      </c>
      <c r="E143" s="45">
        <v>1.0069999999999999</v>
      </c>
    </row>
    <row r="144" spans="2:5" x14ac:dyDescent="0.35">
      <c r="B144" s="40">
        <v>869</v>
      </c>
      <c r="C144" s="40">
        <v>869</v>
      </c>
      <c r="D144" t="s">
        <v>114</v>
      </c>
      <c r="E144" s="45">
        <v>1.03468</v>
      </c>
    </row>
    <row r="145" spans="2:5" x14ac:dyDescent="0.35">
      <c r="B145" s="40">
        <v>941</v>
      </c>
      <c r="C145" s="40">
        <v>941</v>
      </c>
      <c r="D145" t="s">
        <v>193</v>
      </c>
      <c r="E145" s="45">
        <v>1.0032799999999999</v>
      </c>
    </row>
    <row r="146" spans="2:5" x14ac:dyDescent="0.35">
      <c r="B146" s="41" t="s">
        <v>230</v>
      </c>
      <c r="C146" s="41">
        <v>938</v>
      </c>
      <c r="D146" s="42" t="s">
        <v>235</v>
      </c>
      <c r="E146" s="46">
        <v>1.05694</v>
      </c>
    </row>
    <row r="147" spans="2:5" x14ac:dyDescent="0.35">
      <c r="B147" s="40" t="s">
        <v>229</v>
      </c>
      <c r="C147" s="40">
        <v>938</v>
      </c>
      <c r="D147" t="s">
        <v>236</v>
      </c>
      <c r="E147" s="45">
        <v>1</v>
      </c>
    </row>
    <row r="148" spans="2:5" x14ac:dyDescent="0.35">
      <c r="B148" s="40">
        <v>213</v>
      </c>
      <c r="C148" s="40">
        <v>213</v>
      </c>
      <c r="D148" t="s">
        <v>16</v>
      </c>
      <c r="E148" s="45">
        <v>1.18381</v>
      </c>
    </row>
    <row r="149" spans="2:5" x14ac:dyDescent="0.35">
      <c r="B149" s="40">
        <v>359</v>
      </c>
      <c r="C149" s="40">
        <v>359</v>
      </c>
      <c r="D149" t="s">
        <v>59</v>
      </c>
      <c r="E149" s="45">
        <v>1.00545</v>
      </c>
    </row>
    <row r="150" spans="2:5" x14ac:dyDescent="0.35">
      <c r="B150" s="40">
        <v>865</v>
      </c>
      <c r="C150" s="40">
        <v>865</v>
      </c>
      <c r="D150" t="s">
        <v>110</v>
      </c>
      <c r="E150" s="45">
        <v>1.0071600000000001</v>
      </c>
    </row>
    <row r="151" spans="2:5" x14ac:dyDescent="0.35">
      <c r="B151" s="40">
        <v>868</v>
      </c>
      <c r="C151" s="40">
        <v>868</v>
      </c>
      <c r="D151" t="s">
        <v>113</v>
      </c>
      <c r="E151" s="45">
        <v>1.05694</v>
      </c>
    </row>
    <row r="152" spans="2:5" x14ac:dyDescent="0.35">
      <c r="B152" s="40">
        <v>344</v>
      </c>
      <c r="C152" s="40">
        <v>344</v>
      </c>
      <c r="D152" t="s">
        <v>49</v>
      </c>
      <c r="E152" s="45">
        <v>1.00112</v>
      </c>
    </row>
    <row r="153" spans="2:5" x14ac:dyDescent="0.35">
      <c r="B153" s="40">
        <v>872</v>
      </c>
      <c r="C153" s="40">
        <v>872</v>
      </c>
      <c r="D153" t="s">
        <v>117</v>
      </c>
      <c r="E153" s="45">
        <v>1.03468</v>
      </c>
    </row>
    <row r="154" spans="2:5" x14ac:dyDescent="0.35">
      <c r="B154" s="43">
        <v>336</v>
      </c>
      <c r="C154" s="43">
        <v>336</v>
      </c>
      <c r="D154" t="s">
        <v>43</v>
      </c>
      <c r="E154" s="45">
        <v>1.0033700000000001</v>
      </c>
    </row>
    <row r="155" spans="2:5" x14ac:dyDescent="0.35">
      <c r="B155" s="43">
        <v>885</v>
      </c>
      <c r="C155" s="43">
        <v>885</v>
      </c>
      <c r="D155" t="s">
        <v>129</v>
      </c>
      <c r="E155" s="45">
        <v>1</v>
      </c>
    </row>
    <row r="156" spans="2:5" x14ac:dyDescent="0.35">
      <c r="B156" s="43">
        <v>816</v>
      </c>
      <c r="C156" s="43">
        <v>816</v>
      </c>
      <c r="D156" t="s">
        <v>89</v>
      </c>
      <c r="E156" s="45">
        <v>1</v>
      </c>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CF1D-42F1-43E9-8610-D93DBCC8B56D}">
  <sheetPr>
    <tabColor theme="6" tint="0.39997558519241921"/>
  </sheetPr>
  <dimension ref="A1:AF165"/>
  <sheetViews>
    <sheetView workbookViewId="0">
      <selection activeCell="B20" sqref="B20"/>
    </sheetView>
  </sheetViews>
  <sheetFormatPr defaultRowHeight="12.75" x14ac:dyDescent="0.35"/>
  <cols>
    <col min="2" max="2" width="20" customWidth="1"/>
    <col min="3" max="3" width="13.73046875" customWidth="1"/>
    <col min="4" max="29" width="10.796875" customWidth="1"/>
    <col min="30" max="30" width="19.46484375" customWidth="1"/>
    <col min="31" max="32" width="10.796875" customWidth="1"/>
  </cols>
  <sheetData>
    <row r="1" spans="1:32" x14ac:dyDescent="0.35">
      <c r="A1" s="65">
        <f>'Front Page'!F2</f>
        <v>0.1</v>
      </c>
      <c r="C1" s="55" t="s">
        <v>199</v>
      </c>
      <c r="D1" s="57"/>
      <c r="E1" s="57"/>
      <c r="F1" s="58" t="s">
        <v>200</v>
      </c>
      <c r="G1" s="57"/>
      <c r="H1" s="58" t="s">
        <v>201</v>
      </c>
      <c r="I1" s="56"/>
      <c r="J1" s="56" t="s">
        <v>202</v>
      </c>
      <c r="K1" s="37" t="s">
        <v>202</v>
      </c>
      <c r="L1" s="37" t="s">
        <v>203</v>
      </c>
      <c r="M1" s="37" t="s">
        <v>203</v>
      </c>
      <c r="N1" s="37" t="s">
        <v>205</v>
      </c>
      <c r="O1" s="37" t="s">
        <v>205</v>
      </c>
      <c r="P1" s="37" t="s">
        <v>204</v>
      </c>
      <c r="Q1" s="37" t="s">
        <v>204</v>
      </c>
      <c r="R1" s="37" t="s">
        <v>207</v>
      </c>
      <c r="S1" s="37" t="s">
        <v>207</v>
      </c>
      <c r="T1" s="37" t="s">
        <v>206</v>
      </c>
      <c r="U1" s="37" t="s">
        <v>206</v>
      </c>
      <c r="V1" s="37" t="s">
        <v>208</v>
      </c>
      <c r="W1" s="58"/>
      <c r="X1" s="58" t="s">
        <v>209</v>
      </c>
      <c r="Y1" s="57"/>
      <c r="Z1" s="58" t="s">
        <v>210</v>
      </c>
      <c r="AA1" s="56"/>
      <c r="AB1" s="57" t="s">
        <v>211</v>
      </c>
      <c r="AC1" s="56"/>
      <c r="AD1" s="59" t="s">
        <v>217</v>
      </c>
      <c r="AE1" s="60" t="s">
        <v>218</v>
      </c>
      <c r="AF1" s="61"/>
    </row>
    <row r="2" spans="1:32" x14ac:dyDescent="0.35">
      <c r="C2" s="54" t="s">
        <v>212</v>
      </c>
      <c r="D2" s="54" t="s">
        <v>213</v>
      </c>
      <c r="E2" s="54" t="s">
        <v>214</v>
      </c>
      <c r="F2" s="54" t="s">
        <v>215</v>
      </c>
      <c r="G2" s="54" t="s">
        <v>216</v>
      </c>
      <c r="H2" s="54" t="s">
        <v>215</v>
      </c>
      <c r="I2" s="54" t="s">
        <v>216</v>
      </c>
      <c r="J2" s="23" t="s">
        <v>215</v>
      </c>
      <c r="K2" s="23" t="s">
        <v>216</v>
      </c>
      <c r="L2" s="23" t="s">
        <v>215</v>
      </c>
      <c r="M2" s="23" t="s">
        <v>216</v>
      </c>
      <c r="N2" s="23" t="s">
        <v>215</v>
      </c>
      <c r="O2" s="23" t="s">
        <v>216</v>
      </c>
      <c r="P2" s="23" t="s">
        <v>215</v>
      </c>
      <c r="Q2" s="23" t="s">
        <v>216</v>
      </c>
      <c r="R2" s="23" t="s">
        <v>215</v>
      </c>
      <c r="S2" s="23" t="s">
        <v>216</v>
      </c>
      <c r="T2" s="23" t="s">
        <v>215</v>
      </c>
      <c r="U2" s="23" t="s">
        <v>216</v>
      </c>
      <c r="V2" s="23" t="s">
        <v>215</v>
      </c>
      <c r="W2" s="23" t="s">
        <v>216</v>
      </c>
      <c r="X2" s="54" t="s">
        <v>215</v>
      </c>
      <c r="Y2" s="54" t="s">
        <v>216</v>
      </c>
      <c r="Z2" s="54" t="s">
        <v>215</v>
      </c>
      <c r="AA2" s="54" t="s">
        <v>216</v>
      </c>
      <c r="AB2" s="54" t="s">
        <v>215</v>
      </c>
      <c r="AC2" s="54" t="s">
        <v>216</v>
      </c>
      <c r="AD2" s="23"/>
      <c r="AE2" s="23" t="s">
        <v>215</v>
      </c>
      <c r="AF2" s="23" t="s">
        <v>216</v>
      </c>
    </row>
    <row r="3" spans="1:32" x14ac:dyDescent="0.35">
      <c r="B3" s="25" t="s">
        <v>239</v>
      </c>
      <c r="C3" s="23">
        <v>101</v>
      </c>
      <c r="D3" s="23">
        <v>102</v>
      </c>
      <c r="E3" s="23">
        <v>103</v>
      </c>
      <c r="F3" s="23">
        <v>104</v>
      </c>
      <c r="G3" s="23">
        <v>105</v>
      </c>
      <c r="H3" s="23">
        <v>106</v>
      </c>
      <c r="I3" s="23">
        <v>107</v>
      </c>
      <c r="J3" s="23">
        <v>108</v>
      </c>
      <c r="K3" s="23">
        <v>109</v>
      </c>
      <c r="L3" s="23">
        <v>110</v>
      </c>
      <c r="M3" s="23">
        <v>111</v>
      </c>
      <c r="N3" s="23">
        <v>112</v>
      </c>
      <c r="O3" s="23">
        <v>113</v>
      </c>
      <c r="P3" s="23">
        <v>114</v>
      </c>
      <c r="Q3" s="23">
        <v>115</v>
      </c>
      <c r="R3" s="23">
        <v>116</v>
      </c>
      <c r="S3" s="23">
        <v>117</v>
      </c>
      <c r="T3" s="23">
        <v>118</v>
      </c>
      <c r="U3" s="23">
        <v>119</v>
      </c>
      <c r="V3" s="23">
        <v>120</v>
      </c>
      <c r="W3" s="23">
        <v>121</v>
      </c>
      <c r="X3" s="23">
        <v>122</v>
      </c>
      <c r="Y3" s="23">
        <v>123</v>
      </c>
      <c r="Z3" s="23">
        <v>124</v>
      </c>
      <c r="AA3" s="23">
        <v>125</v>
      </c>
      <c r="AB3" s="23">
        <v>126</v>
      </c>
      <c r="AC3" s="23">
        <v>127</v>
      </c>
      <c r="AD3" s="23">
        <v>128</v>
      </c>
      <c r="AE3" s="23">
        <v>129</v>
      </c>
      <c r="AF3" s="23">
        <v>130</v>
      </c>
    </row>
    <row r="4" spans="1:32" x14ac:dyDescent="0.35">
      <c r="A4" s="14" t="s">
        <v>1</v>
      </c>
      <c r="B4" s="16" t="s">
        <v>2</v>
      </c>
      <c r="C4" s="24">
        <f>INDEX('Factor Values'!$E$3:$E$32,MATCH('Calcs - New values'!E3,'Factor Values'!$D$3:$D$32,0))</f>
        <v>3123</v>
      </c>
      <c r="D4" s="24">
        <f>INDEX('Factor Values'!$E$3:$E$32,MATCH('Calcs - New values'!F3,'Factor Values'!$D$3:$D$32,0))</f>
        <v>4404</v>
      </c>
      <c r="E4" s="24">
        <f>INDEX('Factor Values'!$E$3:$E$32,MATCH('Calcs - New values'!G3,'Factor Values'!$D$3:$D$32,0))</f>
        <v>4963</v>
      </c>
      <c r="F4" s="24">
        <f>INDEX('Factor Values'!$E$3:$E$32,MATCH('Calcs - New values'!H3,'Factor Values'!$D$3:$D$32,0))</f>
        <v>575</v>
      </c>
      <c r="G4" s="24">
        <f>INDEX('Factor Values'!$E$3:$E$32,MATCH('Calcs - New values'!I3,'Factor Values'!$D$3:$D$32,0))</f>
        <v>840</v>
      </c>
      <c r="H4" s="24">
        <f>INDEX('Factor Values'!$E$3:$E$32,MATCH('Calcs - New values'!J3,'Factor Values'!$D$3:$D$32,0))</f>
        <v>460</v>
      </c>
      <c r="I4" s="24">
        <f>INDEX('Factor Values'!$E$3:$E$32,MATCH('Calcs - New values'!K3,'Factor Values'!$D$3:$D$32,0))</f>
        <v>460</v>
      </c>
      <c r="J4" s="24">
        <f>INDEX('Factor Values'!$E$3:$E$32,MATCH('Calcs - New values'!L3,'Factor Values'!$D$3:$D$32,0))</f>
        <v>620</v>
      </c>
      <c r="K4" s="24">
        <f>INDEX('Factor Values'!$E$3:$E$32,MATCH('Calcs - New values'!M3,'Factor Values'!$D$3:$D$32,0))</f>
        <v>865</v>
      </c>
      <c r="L4" s="24">
        <f>INDEX('Factor Values'!$E$3:$E$32,MATCH('Calcs - New values'!N3,'Factor Values'!$D$3:$D$32,0))</f>
        <v>475</v>
      </c>
      <c r="M4" s="24">
        <f>INDEX('Factor Values'!$E$3:$E$32,MATCH('Calcs - New values'!O3,'Factor Values'!$D$3:$D$32,0))</f>
        <v>680</v>
      </c>
      <c r="N4" s="24">
        <f>INDEX('Factor Values'!$E$3:$E$32,MATCH('Calcs - New values'!P3,'Factor Values'!$D$3:$D$32,0))</f>
        <v>445</v>
      </c>
      <c r="O4" s="24">
        <f>INDEX('Factor Values'!$E$3:$E$32,MATCH('Calcs - New values'!Q3,'Factor Values'!$D$3:$D$32,0))</f>
        <v>630</v>
      </c>
      <c r="P4" s="24">
        <f>INDEX('Factor Values'!$E$3:$E$32,MATCH('Calcs - New values'!R3,'Factor Values'!$D$3:$D$32,0))</f>
        <v>410</v>
      </c>
      <c r="Q4" s="24">
        <f>INDEX('Factor Values'!$E$3:$E$32,MATCH('Calcs - New values'!S3,'Factor Values'!$D$3:$D$32,0))</f>
        <v>580</v>
      </c>
      <c r="R4" s="24">
        <f>INDEX('Factor Values'!$E$3:$E$32,MATCH('Calcs - New values'!T3,'Factor Values'!$D$3:$D$32,0))</f>
        <v>260</v>
      </c>
      <c r="S4" s="24">
        <f>INDEX('Factor Values'!$E$3:$E$32,MATCH('Calcs - New values'!U3,'Factor Values'!$D$3:$D$32,0))</f>
        <v>415</v>
      </c>
      <c r="T4" s="24">
        <f>INDEX('Factor Values'!$E$3:$E$32,MATCH('Calcs - New values'!V3,'Factor Values'!$D$3:$D$32,0))</f>
        <v>215</v>
      </c>
      <c r="U4" s="24">
        <f>INDEX('Factor Values'!$E$3:$E$32,MATCH('Calcs - New values'!W3,'Factor Values'!$D$3:$D$32,0))</f>
        <v>310</v>
      </c>
      <c r="V4" s="24">
        <f>INDEX('Factor Values'!$E$3:$E$32,MATCH('Calcs - New values'!X3,'Factor Values'!$D$3:$D$32,0))</f>
        <v>1095</v>
      </c>
      <c r="W4" s="24">
        <f>INDEX('Factor Values'!$E$3:$E$32,MATCH('Calcs - New values'!Y3,'Factor Values'!$D$3:$D$32,0))</f>
        <v>1660</v>
      </c>
      <c r="X4" s="24">
        <f>INDEX('Factor Values'!$E$3:$E$32,MATCH('Calcs - New values'!Z3,'Factor Values'!$D$3:$D$32,0))</f>
        <v>550</v>
      </c>
      <c r="Y4" s="24">
        <f>INDEX('Factor Values'!$E$3:$E$32,MATCH('Calcs - New values'!AA3,'Factor Values'!$D$3:$D$32,0))</f>
        <v>1485</v>
      </c>
      <c r="Z4" s="24">
        <f>INDEX('Factor Values'!$E$3:$E$32,MATCH('Calcs - New values'!AB3,'Factor Values'!$D$3:$D$32,0))</f>
        <v>117800</v>
      </c>
      <c r="AA4" s="24">
        <f>INDEX('Factor Values'!$E$3:$E$32,MATCH('Calcs - New values'!AC3,'Factor Values'!$D$3:$D$32,0))</f>
        <v>117800</v>
      </c>
      <c r="AB4" s="24">
        <f>INDEX('Factor Values'!$E$3:$E$32,MATCH('Calcs - New values'!AD3,'Factor Values'!$D$3:$D$32,0))</f>
        <v>45000</v>
      </c>
      <c r="AC4" s="24">
        <f>INDEX('Factor Values'!$E$3:$E$32,MATCH('Calcs - New values'!AE3,'Factor Values'!$D$3:$D$32,0))</f>
        <v>70000</v>
      </c>
      <c r="AD4" s="24">
        <f>INDEX('Factor Values'!$E$3:$E$32,MATCH('Calcs - New values'!AF3,'Factor Values'!$D$3:$D$32,0))</f>
        <v>0</v>
      </c>
      <c r="AE4" s="24">
        <f>INDEX('Factor Values'!$E$3:$E$32,MATCH('Calcs - New values'!AG3,'Factor Values'!$D$3:$D$32,0))</f>
        <v>900</v>
      </c>
      <c r="AF4" s="24">
        <f>INDEX('Factor Values'!$E$3:$E$32,MATCH('Calcs - New values'!AH3,'Factor Values'!$D$3:$D$32,0))</f>
        <v>1290</v>
      </c>
    </row>
    <row r="5" spans="1:32" s="22" customFormat="1" x14ac:dyDescent="0.35">
      <c r="A5" s="11">
        <v>202</v>
      </c>
      <c r="B5" s="18" t="s">
        <v>6</v>
      </c>
      <c r="C5" s="27">
        <f>C$4*INDEX(ACA!$E$2:$E$156, MATCH('Calcs - ACA values'!$A5,ACA!$B$2:$B$156,0))</f>
        <v>3697.03863</v>
      </c>
      <c r="D5" s="27">
        <f>D$4*INDEX(ACA!$E$2:$E$156, MATCH('Calcs - ACA values'!$A5,ACA!$B$2:$B$156,0))</f>
        <v>5213.4992400000001</v>
      </c>
      <c r="E5" s="27">
        <f>E$4*INDEX(ACA!$E$2:$E$156, MATCH('Calcs - ACA values'!$A5,ACA!$B$2:$B$156,0))</f>
        <v>5875.2490299999999</v>
      </c>
      <c r="F5" s="27">
        <f>F$4*INDEX(ACA!$E$2:$E$156, MATCH('Calcs - ACA values'!$A5,ACA!$B$2:$B$156,0))</f>
        <v>680.69074999999998</v>
      </c>
      <c r="G5" s="27">
        <f>G$4*INDEX(ACA!$E$2:$E$156, MATCH('Calcs - ACA values'!$A5,ACA!$B$2:$B$156,0))</f>
        <v>994.40039999999999</v>
      </c>
      <c r="H5" s="27">
        <f>H$4*INDEX(ACA!$E$2:$E$156, MATCH('Calcs - ACA values'!$A5,ACA!$B$2:$B$156,0))</f>
        <v>544.55259999999998</v>
      </c>
      <c r="I5" s="27">
        <f>I$4*INDEX(ACA!$E$2:$E$156, MATCH('Calcs - ACA values'!$A5,ACA!$B$2:$B$156,0))</f>
        <v>544.55259999999998</v>
      </c>
      <c r="J5" s="27">
        <f>J$4*INDEX(ACA!$E$2:$E$156, MATCH('Calcs - ACA values'!$A5,ACA!$B$2:$B$156,0))</f>
        <v>733.96220000000005</v>
      </c>
      <c r="K5" s="27">
        <f>K$4*INDEX(ACA!$E$2:$E$156, MATCH('Calcs - ACA values'!$A5,ACA!$B$2:$B$156,0))</f>
        <v>1023.9956500000001</v>
      </c>
      <c r="L5" s="27">
        <f>L$4*INDEX(ACA!$E$2:$E$156, MATCH('Calcs - ACA values'!$A5,ACA!$B$2:$B$156,0))</f>
        <v>562.30975000000001</v>
      </c>
      <c r="M5" s="27">
        <f>M$4*INDEX(ACA!$E$2:$E$156, MATCH('Calcs - ACA values'!$A5,ACA!$B$2:$B$156,0))</f>
        <v>804.99080000000004</v>
      </c>
      <c r="N5" s="27">
        <f>N$4*INDEX(ACA!$E$2:$E$156, MATCH('Calcs - ACA values'!$A5,ACA!$B$2:$B$156,0))</f>
        <v>526.79544999999996</v>
      </c>
      <c r="O5" s="27">
        <f>O$4*INDEX(ACA!$E$2:$E$156, MATCH('Calcs - ACA values'!$A5,ACA!$B$2:$B$156,0))</f>
        <v>745.80029999999999</v>
      </c>
      <c r="P5" s="27">
        <f>P$4*INDEX(ACA!$E$2:$E$156, MATCH('Calcs - ACA values'!$A5,ACA!$B$2:$B$156,0))</f>
        <v>485.3621</v>
      </c>
      <c r="Q5" s="27">
        <f>Q$4*INDEX(ACA!$E$2:$E$156, MATCH('Calcs - ACA values'!$A5,ACA!$B$2:$B$156,0))</f>
        <v>686.60980000000006</v>
      </c>
      <c r="R5" s="27">
        <f>R$4*INDEX(ACA!$E$2:$E$156, MATCH('Calcs - ACA values'!$A5,ACA!$B$2:$B$156,0))</f>
        <v>307.79059999999998</v>
      </c>
      <c r="S5" s="27">
        <f>S$4*INDEX(ACA!$E$2:$E$156, MATCH('Calcs - ACA values'!$A5,ACA!$B$2:$B$156,0))</f>
        <v>491.28115000000003</v>
      </c>
      <c r="T5" s="27">
        <f>T$4*INDEX(ACA!$E$2:$E$156, MATCH('Calcs - ACA values'!$A5,ACA!$B$2:$B$156,0))</f>
        <v>254.51915</v>
      </c>
      <c r="U5" s="27">
        <f>U$4*INDEX(ACA!$E$2:$E$156, MATCH('Calcs - ACA values'!$A5,ACA!$B$2:$B$156,0))</f>
        <v>366.98110000000003</v>
      </c>
      <c r="V5" s="27">
        <f>V$4*INDEX(ACA!$E$2:$E$156, MATCH('Calcs - ACA values'!$A5,ACA!$B$2:$B$156,0))</f>
        <v>1296.2719500000001</v>
      </c>
      <c r="W5" s="27">
        <f>W$4*INDEX(ACA!$E$2:$E$156, MATCH('Calcs - ACA values'!$A5,ACA!$B$2:$B$156,0))</f>
        <v>1965.1246000000001</v>
      </c>
      <c r="X5" s="27">
        <f>X$4*INDEX(ACA!$E$2:$E$156, MATCH('Calcs - ACA values'!$A5,ACA!$B$2:$B$156,0))</f>
        <v>651.09550000000002</v>
      </c>
      <c r="Y5" s="27">
        <f>Y$4*INDEX(ACA!$E$2:$E$156, MATCH('Calcs - ACA values'!$A5,ACA!$B$2:$B$156,0))</f>
        <v>1757.95785</v>
      </c>
      <c r="Z5" s="27">
        <f>Z$4*INDEX(ACA!$E$2:$E$156, MATCH('Calcs - ACA values'!$A5,ACA!$B$2:$B$156,0))</f>
        <v>139452.818</v>
      </c>
      <c r="AA5" s="27">
        <f>AA$4*INDEX(ACA!$E$2:$E$156, MATCH('Calcs - ACA values'!$A5,ACA!$B$2:$B$156,0))</f>
        <v>139452.818</v>
      </c>
      <c r="AB5" s="27">
        <f>AB$4*INDEX(ACA!$E$2:$E$156, MATCH('Calcs - ACA values'!$A5,ACA!$B$2:$B$156,0))</f>
        <v>53271.450000000004</v>
      </c>
      <c r="AC5" s="27">
        <f>AC$4*INDEX(ACA!$E$2:$E$156, MATCH('Calcs - ACA values'!$A5,ACA!$B$2:$B$156,0))</f>
        <v>82866.7</v>
      </c>
      <c r="AD5" s="27">
        <f>AD$4*INDEX(ACA!$E$2:$E$156, MATCH('Calcs - ACA values'!$A5,ACA!$B$2:$B$156,0))</f>
        <v>0</v>
      </c>
      <c r="AE5" s="27">
        <f>AE$4*INDEX(ACA!$E$2:$E$156, MATCH('Calcs - ACA values'!$A5,ACA!$B$2:$B$156,0))</f>
        <v>1065.4290000000001</v>
      </c>
      <c r="AF5" s="27">
        <f>AF$4*INDEX(ACA!$E$2:$E$156, MATCH('Calcs - ACA values'!$A5,ACA!$B$2:$B$156,0))</f>
        <v>1527.1149</v>
      </c>
    </row>
    <row r="6" spans="1:32" x14ac:dyDescent="0.35">
      <c r="A6" s="15">
        <v>203</v>
      </c>
      <c r="B6" s="26" t="s">
        <v>0</v>
      </c>
      <c r="C6" s="27">
        <f>C$4*INDEX(ACA!$E$2:$E$156, MATCH('Calcs - ACA values'!$A6,ACA!$B$2:$B$156,0))</f>
        <v>3697.03863</v>
      </c>
      <c r="D6" s="27">
        <f>D$4*INDEX(ACA!$E$2:$E$156, MATCH('Calcs - ACA values'!$A6,ACA!$B$2:$B$156,0))</f>
        <v>5213.4992400000001</v>
      </c>
      <c r="E6" s="27">
        <f>E$4*INDEX(ACA!$E$2:$E$156, MATCH('Calcs - ACA values'!$A6,ACA!$B$2:$B$156,0))</f>
        <v>5875.2490299999999</v>
      </c>
      <c r="F6" s="27">
        <f>F$4*INDEX(ACA!$E$2:$E$156, MATCH('Calcs - ACA values'!$A6,ACA!$B$2:$B$156,0))</f>
        <v>680.69074999999998</v>
      </c>
      <c r="G6" s="27">
        <f>G$4*INDEX(ACA!$E$2:$E$156, MATCH('Calcs - ACA values'!$A6,ACA!$B$2:$B$156,0))</f>
        <v>994.40039999999999</v>
      </c>
      <c r="H6" s="27">
        <f>H$4*INDEX(ACA!$E$2:$E$156, MATCH('Calcs - ACA values'!$A6,ACA!$B$2:$B$156,0))</f>
        <v>544.55259999999998</v>
      </c>
      <c r="I6" s="27">
        <f>I$4*INDEX(ACA!$E$2:$E$156, MATCH('Calcs - ACA values'!$A6,ACA!$B$2:$B$156,0))</f>
        <v>544.55259999999998</v>
      </c>
      <c r="J6" s="27">
        <f>J$4*INDEX(ACA!$E$2:$E$156, MATCH('Calcs - ACA values'!$A6,ACA!$B$2:$B$156,0))</f>
        <v>733.96220000000005</v>
      </c>
      <c r="K6" s="27">
        <f>K$4*INDEX(ACA!$E$2:$E$156, MATCH('Calcs - ACA values'!$A6,ACA!$B$2:$B$156,0))</f>
        <v>1023.9956500000001</v>
      </c>
      <c r="L6" s="27">
        <f>L$4*INDEX(ACA!$E$2:$E$156, MATCH('Calcs - ACA values'!$A6,ACA!$B$2:$B$156,0))</f>
        <v>562.30975000000001</v>
      </c>
      <c r="M6" s="27">
        <f>M$4*INDEX(ACA!$E$2:$E$156, MATCH('Calcs - ACA values'!$A6,ACA!$B$2:$B$156,0))</f>
        <v>804.99080000000004</v>
      </c>
      <c r="N6" s="27">
        <f>N$4*INDEX(ACA!$E$2:$E$156, MATCH('Calcs - ACA values'!$A6,ACA!$B$2:$B$156,0))</f>
        <v>526.79544999999996</v>
      </c>
      <c r="O6" s="27">
        <f>O$4*INDEX(ACA!$E$2:$E$156, MATCH('Calcs - ACA values'!$A6,ACA!$B$2:$B$156,0))</f>
        <v>745.80029999999999</v>
      </c>
      <c r="P6" s="27">
        <f>P$4*INDEX(ACA!$E$2:$E$156, MATCH('Calcs - ACA values'!$A6,ACA!$B$2:$B$156,0))</f>
        <v>485.3621</v>
      </c>
      <c r="Q6" s="27">
        <f>Q$4*INDEX(ACA!$E$2:$E$156, MATCH('Calcs - ACA values'!$A6,ACA!$B$2:$B$156,0))</f>
        <v>686.60980000000006</v>
      </c>
      <c r="R6" s="27">
        <f>R$4*INDEX(ACA!$E$2:$E$156, MATCH('Calcs - ACA values'!$A6,ACA!$B$2:$B$156,0))</f>
        <v>307.79059999999998</v>
      </c>
      <c r="S6" s="27">
        <f>S$4*INDEX(ACA!$E$2:$E$156, MATCH('Calcs - ACA values'!$A6,ACA!$B$2:$B$156,0))</f>
        <v>491.28115000000003</v>
      </c>
      <c r="T6" s="27">
        <f>T$4*INDEX(ACA!$E$2:$E$156, MATCH('Calcs - ACA values'!$A6,ACA!$B$2:$B$156,0))</f>
        <v>254.51915</v>
      </c>
      <c r="U6" s="27">
        <f>U$4*INDEX(ACA!$E$2:$E$156, MATCH('Calcs - ACA values'!$A6,ACA!$B$2:$B$156,0))</f>
        <v>366.98110000000003</v>
      </c>
      <c r="V6" s="27">
        <f>V$4*INDEX(ACA!$E$2:$E$156, MATCH('Calcs - ACA values'!$A6,ACA!$B$2:$B$156,0))</f>
        <v>1296.2719500000001</v>
      </c>
      <c r="W6" s="27">
        <f>W$4*INDEX(ACA!$E$2:$E$156, MATCH('Calcs - ACA values'!$A6,ACA!$B$2:$B$156,0))</f>
        <v>1965.1246000000001</v>
      </c>
      <c r="X6" s="27">
        <f>X$4*INDEX(ACA!$E$2:$E$156, MATCH('Calcs - ACA values'!$A6,ACA!$B$2:$B$156,0))</f>
        <v>651.09550000000002</v>
      </c>
      <c r="Y6" s="27">
        <f>Y$4*INDEX(ACA!$E$2:$E$156, MATCH('Calcs - ACA values'!$A6,ACA!$B$2:$B$156,0))</f>
        <v>1757.95785</v>
      </c>
      <c r="Z6" s="27">
        <f>Z$4*INDEX(ACA!$E$2:$E$156, MATCH('Calcs - ACA values'!$A6,ACA!$B$2:$B$156,0))</f>
        <v>139452.818</v>
      </c>
      <c r="AA6" s="27">
        <f>AA$4*INDEX(ACA!$E$2:$E$156, MATCH('Calcs - ACA values'!$A6,ACA!$B$2:$B$156,0))</f>
        <v>139452.818</v>
      </c>
      <c r="AB6" s="27">
        <f>AB$4*INDEX(ACA!$E$2:$E$156, MATCH('Calcs - ACA values'!$A6,ACA!$B$2:$B$156,0))</f>
        <v>53271.450000000004</v>
      </c>
      <c r="AC6" s="27">
        <f>AC$4*INDEX(ACA!$E$2:$E$156, MATCH('Calcs - ACA values'!$A6,ACA!$B$2:$B$156,0))</f>
        <v>82866.7</v>
      </c>
      <c r="AD6" s="27">
        <f>AD$4*INDEX(ACA!$E$2:$E$156, MATCH('Calcs - ACA values'!$A6,ACA!$B$2:$B$156,0))</f>
        <v>0</v>
      </c>
      <c r="AE6" s="27">
        <f>AE$4*INDEX(ACA!$E$2:$E$156, MATCH('Calcs - ACA values'!$A6,ACA!$B$2:$B$156,0))</f>
        <v>1065.4290000000001</v>
      </c>
      <c r="AF6" s="27">
        <f>AF$4*INDEX(ACA!$E$2:$E$156, MATCH('Calcs - ACA values'!$A6,ACA!$B$2:$B$156,0))</f>
        <v>1527.1149</v>
      </c>
    </row>
    <row r="7" spans="1:32" x14ac:dyDescent="0.35">
      <c r="A7" s="11">
        <v>204</v>
      </c>
      <c r="B7" s="18" t="s">
        <v>7</v>
      </c>
      <c r="C7" s="27">
        <f>C$4*INDEX(ACA!$E$2:$E$156, MATCH('Calcs - ACA values'!$A7,ACA!$B$2:$B$156,0))</f>
        <v>3697.03863</v>
      </c>
      <c r="D7" s="27">
        <f>D$4*INDEX(ACA!$E$2:$E$156, MATCH('Calcs - ACA values'!$A7,ACA!$B$2:$B$156,0))</f>
        <v>5213.4992400000001</v>
      </c>
      <c r="E7" s="27">
        <f>E$4*INDEX(ACA!$E$2:$E$156, MATCH('Calcs - ACA values'!$A7,ACA!$B$2:$B$156,0))</f>
        <v>5875.2490299999999</v>
      </c>
      <c r="F7" s="27">
        <f>F$4*INDEX(ACA!$E$2:$E$156, MATCH('Calcs - ACA values'!$A7,ACA!$B$2:$B$156,0))</f>
        <v>680.69074999999998</v>
      </c>
      <c r="G7" s="27">
        <f>G$4*INDEX(ACA!$E$2:$E$156, MATCH('Calcs - ACA values'!$A7,ACA!$B$2:$B$156,0))</f>
        <v>994.40039999999999</v>
      </c>
      <c r="H7" s="27">
        <f>H$4*INDEX(ACA!$E$2:$E$156, MATCH('Calcs - ACA values'!$A7,ACA!$B$2:$B$156,0))</f>
        <v>544.55259999999998</v>
      </c>
      <c r="I7" s="27">
        <f>I$4*INDEX(ACA!$E$2:$E$156, MATCH('Calcs - ACA values'!$A7,ACA!$B$2:$B$156,0))</f>
        <v>544.55259999999998</v>
      </c>
      <c r="J7" s="27">
        <f>J$4*INDEX(ACA!$E$2:$E$156, MATCH('Calcs - ACA values'!$A7,ACA!$B$2:$B$156,0))</f>
        <v>733.96220000000005</v>
      </c>
      <c r="K7" s="27">
        <f>K$4*INDEX(ACA!$E$2:$E$156, MATCH('Calcs - ACA values'!$A7,ACA!$B$2:$B$156,0))</f>
        <v>1023.9956500000001</v>
      </c>
      <c r="L7" s="27">
        <f>L$4*INDEX(ACA!$E$2:$E$156, MATCH('Calcs - ACA values'!$A7,ACA!$B$2:$B$156,0))</f>
        <v>562.30975000000001</v>
      </c>
      <c r="M7" s="27">
        <f>M$4*INDEX(ACA!$E$2:$E$156, MATCH('Calcs - ACA values'!$A7,ACA!$B$2:$B$156,0))</f>
        <v>804.99080000000004</v>
      </c>
      <c r="N7" s="27">
        <f>N$4*INDEX(ACA!$E$2:$E$156, MATCH('Calcs - ACA values'!$A7,ACA!$B$2:$B$156,0))</f>
        <v>526.79544999999996</v>
      </c>
      <c r="O7" s="27">
        <f>O$4*INDEX(ACA!$E$2:$E$156, MATCH('Calcs - ACA values'!$A7,ACA!$B$2:$B$156,0))</f>
        <v>745.80029999999999</v>
      </c>
      <c r="P7" s="27">
        <f>P$4*INDEX(ACA!$E$2:$E$156, MATCH('Calcs - ACA values'!$A7,ACA!$B$2:$B$156,0))</f>
        <v>485.3621</v>
      </c>
      <c r="Q7" s="27">
        <f>Q$4*INDEX(ACA!$E$2:$E$156, MATCH('Calcs - ACA values'!$A7,ACA!$B$2:$B$156,0))</f>
        <v>686.60980000000006</v>
      </c>
      <c r="R7" s="27">
        <f>R$4*INDEX(ACA!$E$2:$E$156, MATCH('Calcs - ACA values'!$A7,ACA!$B$2:$B$156,0))</f>
        <v>307.79059999999998</v>
      </c>
      <c r="S7" s="27">
        <f>S$4*INDEX(ACA!$E$2:$E$156, MATCH('Calcs - ACA values'!$A7,ACA!$B$2:$B$156,0))</f>
        <v>491.28115000000003</v>
      </c>
      <c r="T7" s="27">
        <f>T$4*INDEX(ACA!$E$2:$E$156, MATCH('Calcs - ACA values'!$A7,ACA!$B$2:$B$156,0))</f>
        <v>254.51915</v>
      </c>
      <c r="U7" s="27">
        <f>U$4*INDEX(ACA!$E$2:$E$156, MATCH('Calcs - ACA values'!$A7,ACA!$B$2:$B$156,0))</f>
        <v>366.98110000000003</v>
      </c>
      <c r="V7" s="27">
        <f>V$4*INDEX(ACA!$E$2:$E$156, MATCH('Calcs - ACA values'!$A7,ACA!$B$2:$B$156,0))</f>
        <v>1296.2719500000001</v>
      </c>
      <c r="W7" s="27">
        <f>W$4*INDEX(ACA!$E$2:$E$156, MATCH('Calcs - ACA values'!$A7,ACA!$B$2:$B$156,0))</f>
        <v>1965.1246000000001</v>
      </c>
      <c r="X7" s="27">
        <f>X$4*INDEX(ACA!$E$2:$E$156, MATCH('Calcs - ACA values'!$A7,ACA!$B$2:$B$156,0))</f>
        <v>651.09550000000002</v>
      </c>
      <c r="Y7" s="27">
        <f>Y$4*INDEX(ACA!$E$2:$E$156, MATCH('Calcs - ACA values'!$A7,ACA!$B$2:$B$156,0))</f>
        <v>1757.95785</v>
      </c>
      <c r="Z7" s="27">
        <f>Z$4*INDEX(ACA!$E$2:$E$156, MATCH('Calcs - ACA values'!$A7,ACA!$B$2:$B$156,0))</f>
        <v>139452.818</v>
      </c>
      <c r="AA7" s="27">
        <f>AA$4*INDEX(ACA!$E$2:$E$156, MATCH('Calcs - ACA values'!$A7,ACA!$B$2:$B$156,0))</f>
        <v>139452.818</v>
      </c>
      <c r="AB7" s="27">
        <f>AB$4*INDEX(ACA!$E$2:$E$156, MATCH('Calcs - ACA values'!$A7,ACA!$B$2:$B$156,0))</f>
        <v>53271.450000000004</v>
      </c>
      <c r="AC7" s="27">
        <f>AC$4*INDEX(ACA!$E$2:$E$156, MATCH('Calcs - ACA values'!$A7,ACA!$B$2:$B$156,0))</f>
        <v>82866.7</v>
      </c>
      <c r="AD7" s="27">
        <f>AD$4*INDEX(ACA!$E$2:$E$156, MATCH('Calcs - ACA values'!$A7,ACA!$B$2:$B$156,0))</f>
        <v>0</v>
      </c>
      <c r="AE7" s="27">
        <f>AE$4*INDEX(ACA!$E$2:$E$156, MATCH('Calcs - ACA values'!$A7,ACA!$B$2:$B$156,0))</f>
        <v>1065.4290000000001</v>
      </c>
      <c r="AF7" s="27">
        <f>AF$4*INDEX(ACA!$E$2:$E$156, MATCH('Calcs - ACA values'!$A7,ACA!$B$2:$B$156,0))</f>
        <v>1527.1149</v>
      </c>
    </row>
    <row r="8" spans="1:32" x14ac:dyDescent="0.35">
      <c r="A8" s="11">
        <v>205</v>
      </c>
      <c r="B8" s="18" t="s">
        <v>8</v>
      </c>
      <c r="C8" s="27">
        <f>C$4*INDEX(ACA!$E$2:$E$156, MATCH('Calcs - ACA values'!$A8,ACA!$B$2:$B$156,0))</f>
        <v>3697.03863</v>
      </c>
      <c r="D8" s="27">
        <f>D$4*INDEX(ACA!$E$2:$E$156, MATCH('Calcs - ACA values'!$A8,ACA!$B$2:$B$156,0))</f>
        <v>5213.4992400000001</v>
      </c>
      <c r="E8" s="27">
        <f>E$4*INDEX(ACA!$E$2:$E$156, MATCH('Calcs - ACA values'!$A8,ACA!$B$2:$B$156,0))</f>
        <v>5875.2490299999999</v>
      </c>
      <c r="F8" s="27">
        <f>F$4*INDEX(ACA!$E$2:$E$156, MATCH('Calcs - ACA values'!$A8,ACA!$B$2:$B$156,0))</f>
        <v>680.69074999999998</v>
      </c>
      <c r="G8" s="27">
        <f>G$4*INDEX(ACA!$E$2:$E$156, MATCH('Calcs - ACA values'!$A8,ACA!$B$2:$B$156,0))</f>
        <v>994.40039999999999</v>
      </c>
      <c r="H8" s="27">
        <f>H$4*INDEX(ACA!$E$2:$E$156, MATCH('Calcs - ACA values'!$A8,ACA!$B$2:$B$156,0))</f>
        <v>544.55259999999998</v>
      </c>
      <c r="I8" s="27">
        <f>I$4*INDEX(ACA!$E$2:$E$156, MATCH('Calcs - ACA values'!$A8,ACA!$B$2:$B$156,0))</f>
        <v>544.55259999999998</v>
      </c>
      <c r="J8" s="27">
        <f>J$4*INDEX(ACA!$E$2:$E$156, MATCH('Calcs - ACA values'!$A8,ACA!$B$2:$B$156,0))</f>
        <v>733.96220000000005</v>
      </c>
      <c r="K8" s="27">
        <f>K$4*INDEX(ACA!$E$2:$E$156, MATCH('Calcs - ACA values'!$A8,ACA!$B$2:$B$156,0))</f>
        <v>1023.9956500000001</v>
      </c>
      <c r="L8" s="27">
        <f>L$4*INDEX(ACA!$E$2:$E$156, MATCH('Calcs - ACA values'!$A8,ACA!$B$2:$B$156,0))</f>
        <v>562.30975000000001</v>
      </c>
      <c r="M8" s="27">
        <f>M$4*INDEX(ACA!$E$2:$E$156, MATCH('Calcs - ACA values'!$A8,ACA!$B$2:$B$156,0))</f>
        <v>804.99080000000004</v>
      </c>
      <c r="N8" s="27">
        <f>N$4*INDEX(ACA!$E$2:$E$156, MATCH('Calcs - ACA values'!$A8,ACA!$B$2:$B$156,0))</f>
        <v>526.79544999999996</v>
      </c>
      <c r="O8" s="27">
        <f>O$4*INDEX(ACA!$E$2:$E$156, MATCH('Calcs - ACA values'!$A8,ACA!$B$2:$B$156,0))</f>
        <v>745.80029999999999</v>
      </c>
      <c r="P8" s="27">
        <f>P$4*INDEX(ACA!$E$2:$E$156, MATCH('Calcs - ACA values'!$A8,ACA!$B$2:$B$156,0))</f>
        <v>485.3621</v>
      </c>
      <c r="Q8" s="27">
        <f>Q$4*INDEX(ACA!$E$2:$E$156, MATCH('Calcs - ACA values'!$A8,ACA!$B$2:$B$156,0))</f>
        <v>686.60980000000006</v>
      </c>
      <c r="R8" s="27">
        <f>R$4*INDEX(ACA!$E$2:$E$156, MATCH('Calcs - ACA values'!$A8,ACA!$B$2:$B$156,0))</f>
        <v>307.79059999999998</v>
      </c>
      <c r="S8" s="27">
        <f>S$4*INDEX(ACA!$E$2:$E$156, MATCH('Calcs - ACA values'!$A8,ACA!$B$2:$B$156,0))</f>
        <v>491.28115000000003</v>
      </c>
      <c r="T8" s="27">
        <f>T$4*INDEX(ACA!$E$2:$E$156, MATCH('Calcs - ACA values'!$A8,ACA!$B$2:$B$156,0))</f>
        <v>254.51915</v>
      </c>
      <c r="U8" s="27">
        <f>U$4*INDEX(ACA!$E$2:$E$156, MATCH('Calcs - ACA values'!$A8,ACA!$B$2:$B$156,0))</f>
        <v>366.98110000000003</v>
      </c>
      <c r="V8" s="27">
        <f>V$4*INDEX(ACA!$E$2:$E$156, MATCH('Calcs - ACA values'!$A8,ACA!$B$2:$B$156,0))</f>
        <v>1296.2719500000001</v>
      </c>
      <c r="W8" s="27">
        <f>W$4*INDEX(ACA!$E$2:$E$156, MATCH('Calcs - ACA values'!$A8,ACA!$B$2:$B$156,0))</f>
        <v>1965.1246000000001</v>
      </c>
      <c r="X8" s="27">
        <f>X$4*INDEX(ACA!$E$2:$E$156, MATCH('Calcs - ACA values'!$A8,ACA!$B$2:$B$156,0))</f>
        <v>651.09550000000002</v>
      </c>
      <c r="Y8" s="27">
        <f>Y$4*INDEX(ACA!$E$2:$E$156, MATCH('Calcs - ACA values'!$A8,ACA!$B$2:$B$156,0))</f>
        <v>1757.95785</v>
      </c>
      <c r="Z8" s="27">
        <f>Z$4*INDEX(ACA!$E$2:$E$156, MATCH('Calcs - ACA values'!$A8,ACA!$B$2:$B$156,0))</f>
        <v>139452.818</v>
      </c>
      <c r="AA8" s="27">
        <f>AA$4*INDEX(ACA!$E$2:$E$156, MATCH('Calcs - ACA values'!$A8,ACA!$B$2:$B$156,0))</f>
        <v>139452.818</v>
      </c>
      <c r="AB8" s="27">
        <f>AB$4*INDEX(ACA!$E$2:$E$156, MATCH('Calcs - ACA values'!$A8,ACA!$B$2:$B$156,0))</f>
        <v>53271.450000000004</v>
      </c>
      <c r="AC8" s="27">
        <f>AC$4*INDEX(ACA!$E$2:$E$156, MATCH('Calcs - ACA values'!$A8,ACA!$B$2:$B$156,0))</f>
        <v>82866.7</v>
      </c>
      <c r="AD8" s="27">
        <f>AD$4*INDEX(ACA!$E$2:$E$156, MATCH('Calcs - ACA values'!$A8,ACA!$B$2:$B$156,0))</f>
        <v>0</v>
      </c>
      <c r="AE8" s="27">
        <f>AE$4*INDEX(ACA!$E$2:$E$156, MATCH('Calcs - ACA values'!$A8,ACA!$B$2:$B$156,0))</f>
        <v>1065.4290000000001</v>
      </c>
      <c r="AF8" s="27">
        <f>AF$4*INDEX(ACA!$E$2:$E$156, MATCH('Calcs - ACA values'!$A8,ACA!$B$2:$B$156,0))</f>
        <v>1527.1149</v>
      </c>
    </row>
    <row r="9" spans="1:32" x14ac:dyDescent="0.35">
      <c r="A9" s="11">
        <v>206</v>
      </c>
      <c r="B9" s="18" t="s">
        <v>9</v>
      </c>
      <c r="C9" s="27">
        <f>C$4*INDEX(ACA!$E$2:$E$156, MATCH('Calcs - ACA values'!$A9,ACA!$B$2:$B$156,0))</f>
        <v>3697.03863</v>
      </c>
      <c r="D9" s="27">
        <f>D$4*INDEX(ACA!$E$2:$E$156, MATCH('Calcs - ACA values'!$A9,ACA!$B$2:$B$156,0))</f>
        <v>5213.4992400000001</v>
      </c>
      <c r="E9" s="27">
        <f>E$4*INDEX(ACA!$E$2:$E$156, MATCH('Calcs - ACA values'!$A9,ACA!$B$2:$B$156,0))</f>
        <v>5875.2490299999999</v>
      </c>
      <c r="F9" s="27">
        <f>F$4*INDEX(ACA!$E$2:$E$156, MATCH('Calcs - ACA values'!$A9,ACA!$B$2:$B$156,0))</f>
        <v>680.69074999999998</v>
      </c>
      <c r="G9" s="27">
        <f>G$4*INDEX(ACA!$E$2:$E$156, MATCH('Calcs - ACA values'!$A9,ACA!$B$2:$B$156,0))</f>
        <v>994.40039999999999</v>
      </c>
      <c r="H9" s="27">
        <f>H$4*INDEX(ACA!$E$2:$E$156, MATCH('Calcs - ACA values'!$A9,ACA!$B$2:$B$156,0))</f>
        <v>544.55259999999998</v>
      </c>
      <c r="I9" s="27">
        <f>I$4*INDEX(ACA!$E$2:$E$156, MATCH('Calcs - ACA values'!$A9,ACA!$B$2:$B$156,0))</f>
        <v>544.55259999999998</v>
      </c>
      <c r="J9" s="27">
        <f>J$4*INDEX(ACA!$E$2:$E$156, MATCH('Calcs - ACA values'!$A9,ACA!$B$2:$B$156,0))</f>
        <v>733.96220000000005</v>
      </c>
      <c r="K9" s="27">
        <f>K$4*INDEX(ACA!$E$2:$E$156, MATCH('Calcs - ACA values'!$A9,ACA!$B$2:$B$156,0))</f>
        <v>1023.9956500000001</v>
      </c>
      <c r="L9" s="27">
        <f>L$4*INDEX(ACA!$E$2:$E$156, MATCH('Calcs - ACA values'!$A9,ACA!$B$2:$B$156,0))</f>
        <v>562.30975000000001</v>
      </c>
      <c r="M9" s="27">
        <f>M$4*INDEX(ACA!$E$2:$E$156, MATCH('Calcs - ACA values'!$A9,ACA!$B$2:$B$156,0))</f>
        <v>804.99080000000004</v>
      </c>
      <c r="N9" s="27">
        <f>N$4*INDEX(ACA!$E$2:$E$156, MATCH('Calcs - ACA values'!$A9,ACA!$B$2:$B$156,0))</f>
        <v>526.79544999999996</v>
      </c>
      <c r="O9" s="27">
        <f>O$4*INDEX(ACA!$E$2:$E$156, MATCH('Calcs - ACA values'!$A9,ACA!$B$2:$B$156,0))</f>
        <v>745.80029999999999</v>
      </c>
      <c r="P9" s="27">
        <f>P$4*INDEX(ACA!$E$2:$E$156, MATCH('Calcs - ACA values'!$A9,ACA!$B$2:$B$156,0))</f>
        <v>485.3621</v>
      </c>
      <c r="Q9" s="27">
        <f>Q$4*INDEX(ACA!$E$2:$E$156, MATCH('Calcs - ACA values'!$A9,ACA!$B$2:$B$156,0))</f>
        <v>686.60980000000006</v>
      </c>
      <c r="R9" s="27">
        <f>R$4*INDEX(ACA!$E$2:$E$156, MATCH('Calcs - ACA values'!$A9,ACA!$B$2:$B$156,0))</f>
        <v>307.79059999999998</v>
      </c>
      <c r="S9" s="27">
        <f>S$4*INDEX(ACA!$E$2:$E$156, MATCH('Calcs - ACA values'!$A9,ACA!$B$2:$B$156,0))</f>
        <v>491.28115000000003</v>
      </c>
      <c r="T9" s="27">
        <f>T$4*INDEX(ACA!$E$2:$E$156, MATCH('Calcs - ACA values'!$A9,ACA!$B$2:$B$156,0))</f>
        <v>254.51915</v>
      </c>
      <c r="U9" s="27">
        <f>U$4*INDEX(ACA!$E$2:$E$156, MATCH('Calcs - ACA values'!$A9,ACA!$B$2:$B$156,0))</f>
        <v>366.98110000000003</v>
      </c>
      <c r="V9" s="27">
        <f>V$4*INDEX(ACA!$E$2:$E$156, MATCH('Calcs - ACA values'!$A9,ACA!$B$2:$B$156,0))</f>
        <v>1296.2719500000001</v>
      </c>
      <c r="W9" s="27">
        <f>W$4*INDEX(ACA!$E$2:$E$156, MATCH('Calcs - ACA values'!$A9,ACA!$B$2:$B$156,0))</f>
        <v>1965.1246000000001</v>
      </c>
      <c r="X9" s="27">
        <f>X$4*INDEX(ACA!$E$2:$E$156, MATCH('Calcs - ACA values'!$A9,ACA!$B$2:$B$156,0))</f>
        <v>651.09550000000002</v>
      </c>
      <c r="Y9" s="27">
        <f>Y$4*INDEX(ACA!$E$2:$E$156, MATCH('Calcs - ACA values'!$A9,ACA!$B$2:$B$156,0))</f>
        <v>1757.95785</v>
      </c>
      <c r="Z9" s="27">
        <f>Z$4*INDEX(ACA!$E$2:$E$156, MATCH('Calcs - ACA values'!$A9,ACA!$B$2:$B$156,0))</f>
        <v>139452.818</v>
      </c>
      <c r="AA9" s="27">
        <f>AA$4*INDEX(ACA!$E$2:$E$156, MATCH('Calcs - ACA values'!$A9,ACA!$B$2:$B$156,0))</f>
        <v>139452.818</v>
      </c>
      <c r="AB9" s="27">
        <f>AB$4*INDEX(ACA!$E$2:$E$156, MATCH('Calcs - ACA values'!$A9,ACA!$B$2:$B$156,0))</f>
        <v>53271.450000000004</v>
      </c>
      <c r="AC9" s="27">
        <f>AC$4*INDEX(ACA!$E$2:$E$156, MATCH('Calcs - ACA values'!$A9,ACA!$B$2:$B$156,0))</f>
        <v>82866.7</v>
      </c>
      <c r="AD9" s="27">
        <f>AD$4*INDEX(ACA!$E$2:$E$156, MATCH('Calcs - ACA values'!$A9,ACA!$B$2:$B$156,0))</f>
        <v>0</v>
      </c>
      <c r="AE9" s="27">
        <f>AE$4*INDEX(ACA!$E$2:$E$156, MATCH('Calcs - ACA values'!$A9,ACA!$B$2:$B$156,0))</f>
        <v>1065.4290000000001</v>
      </c>
      <c r="AF9" s="27">
        <f>AF$4*INDEX(ACA!$E$2:$E$156, MATCH('Calcs - ACA values'!$A9,ACA!$B$2:$B$156,0))</f>
        <v>1527.1149</v>
      </c>
    </row>
    <row r="10" spans="1:32" x14ac:dyDescent="0.35">
      <c r="A10" s="11">
        <v>207</v>
      </c>
      <c r="B10" s="18" t="s">
        <v>10</v>
      </c>
      <c r="C10" s="27">
        <f>C$4*INDEX(ACA!$E$2:$E$156, MATCH('Calcs - ACA values'!$A10,ACA!$B$2:$B$156,0))</f>
        <v>3697.03863</v>
      </c>
      <c r="D10" s="27">
        <f>D$4*INDEX(ACA!$E$2:$E$156, MATCH('Calcs - ACA values'!$A10,ACA!$B$2:$B$156,0))</f>
        <v>5213.4992400000001</v>
      </c>
      <c r="E10" s="27">
        <f>E$4*INDEX(ACA!$E$2:$E$156, MATCH('Calcs - ACA values'!$A10,ACA!$B$2:$B$156,0))</f>
        <v>5875.2490299999999</v>
      </c>
      <c r="F10" s="27">
        <f>F$4*INDEX(ACA!$E$2:$E$156, MATCH('Calcs - ACA values'!$A10,ACA!$B$2:$B$156,0))</f>
        <v>680.69074999999998</v>
      </c>
      <c r="G10" s="27">
        <f>G$4*INDEX(ACA!$E$2:$E$156, MATCH('Calcs - ACA values'!$A10,ACA!$B$2:$B$156,0))</f>
        <v>994.40039999999999</v>
      </c>
      <c r="H10" s="27">
        <f>H$4*INDEX(ACA!$E$2:$E$156, MATCH('Calcs - ACA values'!$A10,ACA!$B$2:$B$156,0))</f>
        <v>544.55259999999998</v>
      </c>
      <c r="I10" s="27">
        <f>I$4*INDEX(ACA!$E$2:$E$156, MATCH('Calcs - ACA values'!$A10,ACA!$B$2:$B$156,0))</f>
        <v>544.55259999999998</v>
      </c>
      <c r="J10" s="27">
        <f>J$4*INDEX(ACA!$E$2:$E$156, MATCH('Calcs - ACA values'!$A10,ACA!$B$2:$B$156,0))</f>
        <v>733.96220000000005</v>
      </c>
      <c r="K10" s="27">
        <f>K$4*INDEX(ACA!$E$2:$E$156, MATCH('Calcs - ACA values'!$A10,ACA!$B$2:$B$156,0))</f>
        <v>1023.9956500000001</v>
      </c>
      <c r="L10" s="27">
        <f>L$4*INDEX(ACA!$E$2:$E$156, MATCH('Calcs - ACA values'!$A10,ACA!$B$2:$B$156,0))</f>
        <v>562.30975000000001</v>
      </c>
      <c r="M10" s="27">
        <f>M$4*INDEX(ACA!$E$2:$E$156, MATCH('Calcs - ACA values'!$A10,ACA!$B$2:$B$156,0))</f>
        <v>804.99080000000004</v>
      </c>
      <c r="N10" s="27">
        <f>N$4*INDEX(ACA!$E$2:$E$156, MATCH('Calcs - ACA values'!$A10,ACA!$B$2:$B$156,0))</f>
        <v>526.79544999999996</v>
      </c>
      <c r="O10" s="27">
        <f>O$4*INDEX(ACA!$E$2:$E$156, MATCH('Calcs - ACA values'!$A10,ACA!$B$2:$B$156,0))</f>
        <v>745.80029999999999</v>
      </c>
      <c r="P10" s="27">
        <f>P$4*INDEX(ACA!$E$2:$E$156, MATCH('Calcs - ACA values'!$A10,ACA!$B$2:$B$156,0))</f>
        <v>485.3621</v>
      </c>
      <c r="Q10" s="27">
        <f>Q$4*INDEX(ACA!$E$2:$E$156, MATCH('Calcs - ACA values'!$A10,ACA!$B$2:$B$156,0))</f>
        <v>686.60980000000006</v>
      </c>
      <c r="R10" s="27">
        <f>R$4*INDEX(ACA!$E$2:$E$156, MATCH('Calcs - ACA values'!$A10,ACA!$B$2:$B$156,0))</f>
        <v>307.79059999999998</v>
      </c>
      <c r="S10" s="27">
        <f>S$4*INDEX(ACA!$E$2:$E$156, MATCH('Calcs - ACA values'!$A10,ACA!$B$2:$B$156,0))</f>
        <v>491.28115000000003</v>
      </c>
      <c r="T10" s="27">
        <f>T$4*INDEX(ACA!$E$2:$E$156, MATCH('Calcs - ACA values'!$A10,ACA!$B$2:$B$156,0))</f>
        <v>254.51915</v>
      </c>
      <c r="U10" s="27">
        <f>U$4*INDEX(ACA!$E$2:$E$156, MATCH('Calcs - ACA values'!$A10,ACA!$B$2:$B$156,0))</f>
        <v>366.98110000000003</v>
      </c>
      <c r="V10" s="27">
        <f>V$4*INDEX(ACA!$E$2:$E$156, MATCH('Calcs - ACA values'!$A10,ACA!$B$2:$B$156,0))</f>
        <v>1296.2719500000001</v>
      </c>
      <c r="W10" s="27">
        <f>W$4*INDEX(ACA!$E$2:$E$156, MATCH('Calcs - ACA values'!$A10,ACA!$B$2:$B$156,0))</f>
        <v>1965.1246000000001</v>
      </c>
      <c r="X10" s="27">
        <f>X$4*INDEX(ACA!$E$2:$E$156, MATCH('Calcs - ACA values'!$A10,ACA!$B$2:$B$156,0))</f>
        <v>651.09550000000002</v>
      </c>
      <c r="Y10" s="27">
        <f>Y$4*INDEX(ACA!$E$2:$E$156, MATCH('Calcs - ACA values'!$A10,ACA!$B$2:$B$156,0))</f>
        <v>1757.95785</v>
      </c>
      <c r="Z10" s="27">
        <f>Z$4*INDEX(ACA!$E$2:$E$156, MATCH('Calcs - ACA values'!$A10,ACA!$B$2:$B$156,0))</f>
        <v>139452.818</v>
      </c>
      <c r="AA10" s="27">
        <f>AA$4*INDEX(ACA!$E$2:$E$156, MATCH('Calcs - ACA values'!$A10,ACA!$B$2:$B$156,0))</f>
        <v>139452.818</v>
      </c>
      <c r="AB10" s="27">
        <f>AB$4*INDEX(ACA!$E$2:$E$156, MATCH('Calcs - ACA values'!$A10,ACA!$B$2:$B$156,0))</f>
        <v>53271.450000000004</v>
      </c>
      <c r="AC10" s="27">
        <f>AC$4*INDEX(ACA!$E$2:$E$156, MATCH('Calcs - ACA values'!$A10,ACA!$B$2:$B$156,0))</f>
        <v>82866.7</v>
      </c>
      <c r="AD10" s="27">
        <f>AD$4*INDEX(ACA!$E$2:$E$156, MATCH('Calcs - ACA values'!$A10,ACA!$B$2:$B$156,0))</f>
        <v>0</v>
      </c>
      <c r="AE10" s="27">
        <f>AE$4*INDEX(ACA!$E$2:$E$156, MATCH('Calcs - ACA values'!$A10,ACA!$B$2:$B$156,0))</f>
        <v>1065.4290000000001</v>
      </c>
      <c r="AF10" s="27">
        <f>AF$4*INDEX(ACA!$E$2:$E$156, MATCH('Calcs - ACA values'!$A10,ACA!$B$2:$B$156,0))</f>
        <v>1527.1149</v>
      </c>
    </row>
    <row r="11" spans="1:32" x14ac:dyDescent="0.35">
      <c r="A11" s="11">
        <v>208</v>
      </c>
      <c r="B11" s="18" t="s">
        <v>11</v>
      </c>
      <c r="C11" s="27">
        <f>C$4*INDEX(ACA!$E$2:$E$156, MATCH('Calcs - ACA values'!$A11,ACA!$B$2:$B$156,0))</f>
        <v>3697.03863</v>
      </c>
      <c r="D11" s="27">
        <f>D$4*INDEX(ACA!$E$2:$E$156, MATCH('Calcs - ACA values'!$A11,ACA!$B$2:$B$156,0))</f>
        <v>5213.4992400000001</v>
      </c>
      <c r="E11" s="27">
        <f>E$4*INDEX(ACA!$E$2:$E$156, MATCH('Calcs - ACA values'!$A11,ACA!$B$2:$B$156,0))</f>
        <v>5875.2490299999999</v>
      </c>
      <c r="F11" s="27">
        <f>F$4*INDEX(ACA!$E$2:$E$156, MATCH('Calcs - ACA values'!$A11,ACA!$B$2:$B$156,0))</f>
        <v>680.69074999999998</v>
      </c>
      <c r="G11" s="27">
        <f>G$4*INDEX(ACA!$E$2:$E$156, MATCH('Calcs - ACA values'!$A11,ACA!$B$2:$B$156,0))</f>
        <v>994.40039999999999</v>
      </c>
      <c r="H11" s="27">
        <f>H$4*INDEX(ACA!$E$2:$E$156, MATCH('Calcs - ACA values'!$A11,ACA!$B$2:$B$156,0))</f>
        <v>544.55259999999998</v>
      </c>
      <c r="I11" s="27">
        <f>I$4*INDEX(ACA!$E$2:$E$156, MATCH('Calcs - ACA values'!$A11,ACA!$B$2:$B$156,0))</f>
        <v>544.55259999999998</v>
      </c>
      <c r="J11" s="27">
        <f>J$4*INDEX(ACA!$E$2:$E$156, MATCH('Calcs - ACA values'!$A11,ACA!$B$2:$B$156,0))</f>
        <v>733.96220000000005</v>
      </c>
      <c r="K11" s="27">
        <f>K$4*INDEX(ACA!$E$2:$E$156, MATCH('Calcs - ACA values'!$A11,ACA!$B$2:$B$156,0))</f>
        <v>1023.9956500000001</v>
      </c>
      <c r="L11" s="27">
        <f>L$4*INDEX(ACA!$E$2:$E$156, MATCH('Calcs - ACA values'!$A11,ACA!$B$2:$B$156,0))</f>
        <v>562.30975000000001</v>
      </c>
      <c r="M11" s="27">
        <f>M$4*INDEX(ACA!$E$2:$E$156, MATCH('Calcs - ACA values'!$A11,ACA!$B$2:$B$156,0))</f>
        <v>804.99080000000004</v>
      </c>
      <c r="N11" s="27">
        <f>N$4*INDEX(ACA!$E$2:$E$156, MATCH('Calcs - ACA values'!$A11,ACA!$B$2:$B$156,0))</f>
        <v>526.79544999999996</v>
      </c>
      <c r="O11" s="27">
        <f>O$4*INDEX(ACA!$E$2:$E$156, MATCH('Calcs - ACA values'!$A11,ACA!$B$2:$B$156,0))</f>
        <v>745.80029999999999</v>
      </c>
      <c r="P11" s="27">
        <f>P$4*INDEX(ACA!$E$2:$E$156, MATCH('Calcs - ACA values'!$A11,ACA!$B$2:$B$156,0))</f>
        <v>485.3621</v>
      </c>
      <c r="Q11" s="27">
        <f>Q$4*INDEX(ACA!$E$2:$E$156, MATCH('Calcs - ACA values'!$A11,ACA!$B$2:$B$156,0))</f>
        <v>686.60980000000006</v>
      </c>
      <c r="R11" s="27">
        <f>R$4*INDEX(ACA!$E$2:$E$156, MATCH('Calcs - ACA values'!$A11,ACA!$B$2:$B$156,0))</f>
        <v>307.79059999999998</v>
      </c>
      <c r="S11" s="27">
        <f>S$4*INDEX(ACA!$E$2:$E$156, MATCH('Calcs - ACA values'!$A11,ACA!$B$2:$B$156,0))</f>
        <v>491.28115000000003</v>
      </c>
      <c r="T11" s="27">
        <f>T$4*INDEX(ACA!$E$2:$E$156, MATCH('Calcs - ACA values'!$A11,ACA!$B$2:$B$156,0))</f>
        <v>254.51915</v>
      </c>
      <c r="U11" s="27">
        <f>U$4*INDEX(ACA!$E$2:$E$156, MATCH('Calcs - ACA values'!$A11,ACA!$B$2:$B$156,0))</f>
        <v>366.98110000000003</v>
      </c>
      <c r="V11" s="27">
        <f>V$4*INDEX(ACA!$E$2:$E$156, MATCH('Calcs - ACA values'!$A11,ACA!$B$2:$B$156,0))</f>
        <v>1296.2719500000001</v>
      </c>
      <c r="W11" s="27">
        <f>W$4*INDEX(ACA!$E$2:$E$156, MATCH('Calcs - ACA values'!$A11,ACA!$B$2:$B$156,0))</f>
        <v>1965.1246000000001</v>
      </c>
      <c r="X11" s="27">
        <f>X$4*INDEX(ACA!$E$2:$E$156, MATCH('Calcs - ACA values'!$A11,ACA!$B$2:$B$156,0))</f>
        <v>651.09550000000002</v>
      </c>
      <c r="Y11" s="27">
        <f>Y$4*INDEX(ACA!$E$2:$E$156, MATCH('Calcs - ACA values'!$A11,ACA!$B$2:$B$156,0))</f>
        <v>1757.95785</v>
      </c>
      <c r="Z11" s="27">
        <f>Z$4*INDEX(ACA!$E$2:$E$156, MATCH('Calcs - ACA values'!$A11,ACA!$B$2:$B$156,0))</f>
        <v>139452.818</v>
      </c>
      <c r="AA11" s="27">
        <f>AA$4*INDEX(ACA!$E$2:$E$156, MATCH('Calcs - ACA values'!$A11,ACA!$B$2:$B$156,0))</f>
        <v>139452.818</v>
      </c>
      <c r="AB11" s="27">
        <f>AB$4*INDEX(ACA!$E$2:$E$156, MATCH('Calcs - ACA values'!$A11,ACA!$B$2:$B$156,0))</f>
        <v>53271.450000000004</v>
      </c>
      <c r="AC11" s="27">
        <f>AC$4*INDEX(ACA!$E$2:$E$156, MATCH('Calcs - ACA values'!$A11,ACA!$B$2:$B$156,0))</f>
        <v>82866.7</v>
      </c>
      <c r="AD11" s="27">
        <f>AD$4*INDEX(ACA!$E$2:$E$156, MATCH('Calcs - ACA values'!$A11,ACA!$B$2:$B$156,0))</f>
        <v>0</v>
      </c>
      <c r="AE11" s="27">
        <f>AE$4*INDEX(ACA!$E$2:$E$156, MATCH('Calcs - ACA values'!$A11,ACA!$B$2:$B$156,0))</f>
        <v>1065.4290000000001</v>
      </c>
      <c r="AF11" s="27">
        <f>AF$4*INDEX(ACA!$E$2:$E$156, MATCH('Calcs - ACA values'!$A11,ACA!$B$2:$B$156,0))</f>
        <v>1527.1149</v>
      </c>
    </row>
    <row r="12" spans="1:32" x14ac:dyDescent="0.35">
      <c r="A12" s="11">
        <v>209</v>
      </c>
      <c r="B12" s="18" t="s">
        <v>12</v>
      </c>
      <c r="C12" s="27">
        <f>C$4*INDEX(ACA!$E$2:$E$156, MATCH('Calcs - ACA values'!$A12,ACA!$B$2:$B$156,0))</f>
        <v>3697.03863</v>
      </c>
      <c r="D12" s="27">
        <f>D$4*INDEX(ACA!$E$2:$E$156, MATCH('Calcs - ACA values'!$A12,ACA!$B$2:$B$156,0))</f>
        <v>5213.4992400000001</v>
      </c>
      <c r="E12" s="27">
        <f>E$4*INDEX(ACA!$E$2:$E$156, MATCH('Calcs - ACA values'!$A12,ACA!$B$2:$B$156,0))</f>
        <v>5875.2490299999999</v>
      </c>
      <c r="F12" s="27">
        <f>F$4*INDEX(ACA!$E$2:$E$156, MATCH('Calcs - ACA values'!$A12,ACA!$B$2:$B$156,0))</f>
        <v>680.69074999999998</v>
      </c>
      <c r="G12" s="27">
        <f>G$4*INDEX(ACA!$E$2:$E$156, MATCH('Calcs - ACA values'!$A12,ACA!$B$2:$B$156,0))</f>
        <v>994.40039999999999</v>
      </c>
      <c r="H12" s="27">
        <f>H$4*INDEX(ACA!$E$2:$E$156, MATCH('Calcs - ACA values'!$A12,ACA!$B$2:$B$156,0))</f>
        <v>544.55259999999998</v>
      </c>
      <c r="I12" s="27">
        <f>I$4*INDEX(ACA!$E$2:$E$156, MATCH('Calcs - ACA values'!$A12,ACA!$B$2:$B$156,0))</f>
        <v>544.55259999999998</v>
      </c>
      <c r="J12" s="27">
        <f>J$4*INDEX(ACA!$E$2:$E$156, MATCH('Calcs - ACA values'!$A12,ACA!$B$2:$B$156,0))</f>
        <v>733.96220000000005</v>
      </c>
      <c r="K12" s="27">
        <f>K$4*INDEX(ACA!$E$2:$E$156, MATCH('Calcs - ACA values'!$A12,ACA!$B$2:$B$156,0))</f>
        <v>1023.9956500000001</v>
      </c>
      <c r="L12" s="27">
        <f>L$4*INDEX(ACA!$E$2:$E$156, MATCH('Calcs - ACA values'!$A12,ACA!$B$2:$B$156,0))</f>
        <v>562.30975000000001</v>
      </c>
      <c r="M12" s="27">
        <f>M$4*INDEX(ACA!$E$2:$E$156, MATCH('Calcs - ACA values'!$A12,ACA!$B$2:$B$156,0))</f>
        <v>804.99080000000004</v>
      </c>
      <c r="N12" s="27">
        <f>N$4*INDEX(ACA!$E$2:$E$156, MATCH('Calcs - ACA values'!$A12,ACA!$B$2:$B$156,0))</f>
        <v>526.79544999999996</v>
      </c>
      <c r="O12" s="27">
        <f>O$4*INDEX(ACA!$E$2:$E$156, MATCH('Calcs - ACA values'!$A12,ACA!$B$2:$B$156,0))</f>
        <v>745.80029999999999</v>
      </c>
      <c r="P12" s="27">
        <f>P$4*INDEX(ACA!$E$2:$E$156, MATCH('Calcs - ACA values'!$A12,ACA!$B$2:$B$156,0))</f>
        <v>485.3621</v>
      </c>
      <c r="Q12" s="27">
        <f>Q$4*INDEX(ACA!$E$2:$E$156, MATCH('Calcs - ACA values'!$A12,ACA!$B$2:$B$156,0))</f>
        <v>686.60980000000006</v>
      </c>
      <c r="R12" s="27">
        <f>R$4*INDEX(ACA!$E$2:$E$156, MATCH('Calcs - ACA values'!$A12,ACA!$B$2:$B$156,0))</f>
        <v>307.79059999999998</v>
      </c>
      <c r="S12" s="27">
        <f>S$4*INDEX(ACA!$E$2:$E$156, MATCH('Calcs - ACA values'!$A12,ACA!$B$2:$B$156,0))</f>
        <v>491.28115000000003</v>
      </c>
      <c r="T12" s="27">
        <f>T$4*INDEX(ACA!$E$2:$E$156, MATCH('Calcs - ACA values'!$A12,ACA!$B$2:$B$156,0))</f>
        <v>254.51915</v>
      </c>
      <c r="U12" s="27">
        <f>U$4*INDEX(ACA!$E$2:$E$156, MATCH('Calcs - ACA values'!$A12,ACA!$B$2:$B$156,0))</f>
        <v>366.98110000000003</v>
      </c>
      <c r="V12" s="27">
        <f>V$4*INDEX(ACA!$E$2:$E$156, MATCH('Calcs - ACA values'!$A12,ACA!$B$2:$B$156,0))</f>
        <v>1296.2719500000001</v>
      </c>
      <c r="W12" s="27">
        <f>W$4*INDEX(ACA!$E$2:$E$156, MATCH('Calcs - ACA values'!$A12,ACA!$B$2:$B$156,0))</f>
        <v>1965.1246000000001</v>
      </c>
      <c r="X12" s="27">
        <f>X$4*INDEX(ACA!$E$2:$E$156, MATCH('Calcs - ACA values'!$A12,ACA!$B$2:$B$156,0))</f>
        <v>651.09550000000002</v>
      </c>
      <c r="Y12" s="27">
        <f>Y$4*INDEX(ACA!$E$2:$E$156, MATCH('Calcs - ACA values'!$A12,ACA!$B$2:$B$156,0))</f>
        <v>1757.95785</v>
      </c>
      <c r="Z12" s="27">
        <f>Z$4*INDEX(ACA!$E$2:$E$156, MATCH('Calcs - ACA values'!$A12,ACA!$B$2:$B$156,0))</f>
        <v>139452.818</v>
      </c>
      <c r="AA12" s="27">
        <f>AA$4*INDEX(ACA!$E$2:$E$156, MATCH('Calcs - ACA values'!$A12,ACA!$B$2:$B$156,0))</f>
        <v>139452.818</v>
      </c>
      <c r="AB12" s="27">
        <f>AB$4*INDEX(ACA!$E$2:$E$156, MATCH('Calcs - ACA values'!$A12,ACA!$B$2:$B$156,0))</f>
        <v>53271.450000000004</v>
      </c>
      <c r="AC12" s="27">
        <f>AC$4*INDEX(ACA!$E$2:$E$156, MATCH('Calcs - ACA values'!$A12,ACA!$B$2:$B$156,0))</f>
        <v>82866.7</v>
      </c>
      <c r="AD12" s="27">
        <f>AD$4*INDEX(ACA!$E$2:$E$156, MATCH('Calcs - ACA values'!$A12,ACA!$B$2:$B$156,0))</f>
        <v>0</v>
      </c>
      <c r="AE12" s="27">
        <f>AE$4*INDEX(ACA!$E$2:$E$156, MATCH('Calcs - ACA values'!$A12,ACA!$B$2:$B$156,0))</f>
        <v>1065.4290000000001</v>
      </c>
      <c r="AF12" s="27">
        <f>AF$4*INDEX(ACA!$E$2:$E$156, MATCH('Calcs - ACA values'!$A12,ACA!$B$2:$B$156,0))</f>
        <v>1527.1149</v>
      </c>
    </row>
    <row r="13" spans="1:32" x14ac:dyDescent="0.35">
      <c r="A13" s="11">
        <v>210</v>
      </c>
      <c r="B13" s="18" t="s">
        <v>13</v>
      </c>
      <c r="C13" s="27">
        <f>C$4*INDEX(ACA!$E$2:$E$156, MATCH('Calcs - ACA values'!$A13,ACA!$B$2:$B$156,0))</f>
        <v>3697.03863</v>
      </c>
      <c r="D13" s="27">
        <f>D$4*INDEX(ACA!$E$2:$E$156, MATCH('Calcs - ACA values'!$A13,ACA!$B$2:$B$156,0))</f>
        <v>5213.4992400000001</v>
      </c>
      <c r="E13" s="27">
        <f>E$4*INDEX(ACA!$E$2:$E$156, MATCH('Calcs - ACA values'!$A13,ACA!$B$2:$B$156,0))</f>
        <v>5875.2490299999999</v>
      </c>
      <c r="F13" s="27">
        <f>F$4*INDEX(ACA!$E$2:$E$156, MATCH('Calcs - ACA values'!$A13,ACA!$B$2:$B$156,0))</f>
        <v>680.69074999999998</v>
      </c>
      <c r="G13" s="27">
        <f>G$4*INDEX(ACA!$E$2:$E$156, MATCH('Calcs - ACA values'!$A13,ACA!$B$2:$B$156,0))</f>
        <v>994.40039999999999</v>
      </c>
      <c r="H13" s="27">
        <f>H$4*INDEX(ACA!$E$2:$E$156, MATCH('Calcs - ACA values'!$A13,ACA!$B$2:$B$156,0))</f>
        <v>544.55259999999998</v>
      </c>
      <c r="I13" s="27">
        <f>I$4*INDEX(ACA!$E$2:$E$156, MATCH('Calcs - ACA values'!$A13,ACA!$B$2:$B$156,0))</f>
        <v>544.55259999999998</v>
      </c>
      <c r="J13" s="27">
        <f>J$4*INDEX(ACA!$E$2:$E$156, MATCH('Calcs - ACA values'!$A13,ACA!$B$2:$B$156,0))</f>
        <v>733.96220000000005</v>
      </c>
      <c r="K13" s="27">
        <f>K$4*INDEX(ACA!$E$2:$E$156, MATCH('Calcs - ACA values'!$A13,ACA!$B$2:$B$156,0))</f>
        <v>1023.9956500000001</v>
      </c>
      <c r="L13" s="27">
        <f>L$4*INDEX(ACA!$E$2:$E$156, MATCH('Calcs - ACA values'!$A13,ACA!$B$2:$B$156,0))</f>
        <v>562.30975000000001</v>
      </c>
      <c r="M13" s="27">
        <f>M$4*INDEX(ACA!$E$2:$E$156, MATCH('Calcs - ACA values'!$A13,ACA!$B$2:$B$156,0))</f>
        <v>804.99080000000004</v>
      </c>
      <c r="N13" s="27">
        <f>N$4*INDEX(ACA!$E$2:$E$156, MATCH('Calcs - ACA values'!$A13,ACA!$B$2:$B$156,0))</f>
        <v>526.79544999999996</v>
      </c>
      <c r="O13" s="27">
        <f>O$4*INDEX(ACA!$E$2:$E$156, MATCH('Calcs - ACA values'!$A13,ACA!$B$2:$B$156,0))</f>
        <v>745.80029999999999</v>
      </c>
      <c r="P13" s="27">
        <f>P$4*INDEX(ACA!$E$2:$E$156, MATCH('Calcs - ACA values'!$A13,ACA!$B$2:$B$156,0))</f>
        <v>485.3621</v>
      </c>
      <c r="Q13" s="27">
        <f>Q$4*INDEX(ACA!$E$2:$E$156, MATCH('Calcs - ACA values'!$A13,ACA!$B$2:$B$156,0))</f>
        <v>686.60980000000006</v>
      </c>
      <c r="R13" s="27">
        <f>R$4*INDEX(ACA!$E$2:$E$156, MATCH('Calcs - ACA values'!$A13,ACA!$B$2:$B$156,0))</f>
        <v>307.79059999999998</v>
      </c>
      <c r="S13" s="27">
        <f>S$4*INDEX(ACA!$E$2:$E$156, MATCH('Calcs - ACA values'!$A13,ACA!$B$2:$B$156,0))</f>
        <v>491.28115000000003</v>
      </c>
      <c r="T13" s="27">
        <f>T$4*INDEX(ACA!$E$2:$E$156, MATCH('Calcs - ACA values'!$A13,ACA!$B$2:$B$156,0))</f>
        <v>254.51915</v>
      </c>
      <c r="U13" s="27">
        <f>U$4*INDEX(ACA!$E$2:$E$156, MATCH('Calcs - ACA values'!$A13,ACA!$B$2:$B$156,0))</f>
        <v>366.98110000000003</v>
      </c>
      <c r="V13" s="27">
        <f>V$4*INDEX(ACA!$E$2:$E$156, MATCH('Calcs - ACA values'!$A13,ACA!$B$2:$B$156,0))</f>
        <v>1296.2719500000001</v>
      </c>
      <c r="W13" s="27">
        <f>W$4*INDEX(ACA!$E$2:$E$156, MATCH('Calcs - ACA values'!$A13,ACA!$B$2:$B$156,0))</f>
        <v>1965.1246000000001</v>
      </c>
      <c r="X13" s="27">
        <f>X$4*INDEX(ACA!$E$2:$E$156, MATCH('Calcs - ACA values'!$A13,ACA!$B$2:$B$156,0))</f>
        <v>651.09550000000002</v>
      </c>
      <c r="Y13" s="27">
        <f>Y$4*INDEX(ACA!$E$2:$E$156, MATCH('Calcs - ACA values'!$A13,ACA!$B$2:$B$156,0))</f>
        <v>1757.95785</v>
      </c>
      <c r="Z13" s="27">
        <f>Z$4*INDEX(ACA!$E$2:$E$156, MATCH('Calcs - ACA values'!$A13,ACA!$B$2:$B$156,0))</f>
        <v>139452.818</v>
      </c>
      <c r="AA13" s="27">
        <f>AA$4*INDEX(ACA!$E$2:$E$156, MATCH('Calcs - ACA values'!$A13,ACA!$B$2:$B$156,0))</f>
        <v>139452.818</v>
      </c>
      <c r="AB13" s="27">
        <f>AB$4*INDEX(ACA!$E$2:$E$156, MATCH('Calcs - ACA values'!$A13,ACA!$B$2:$B$156,0))</f>
        <v>53271.450000000004</v>
      </c>
      <c r="AC13" s="27">
        <f>AC$4*INDEX(ACA!$E$2:$E$156, MATCH('Calcs - ACA values'!$A13,ACA!$B$2:$B$156,0))</f>
        <v>82866.7</v>
      </c>
      <c r="AD13" s="27">
        <f>AD$4*INDEX(ACA!$E$2:$E$156, MATCH('Calcs - ACA values'!$A13,ACA!$B$2:$B$156,0))</f>
        <v>0</v>
      </c>
      <c r="AE13" s="27">
        <f>AE$4*INDEX(ACA!$E$2:$E$156, MATCH('Calcs - ACA values'!$A13,ACA!$B$2:$B$156,0))</f>
        <v>1065.4290000000001</v>
      </c>
      <c r="AF13" s="27">
        <f>AF$4*INDEX(ACA!$E$2:$E$156, MATCH('Calcs - ACA values'!$A13,ACA!$B$2:$B$156,0))</f>
        <v>1527.1149</v>
      </c>
    </row>
    <row r="14" spans="1:32" x14ac:dyDescent="0.35">
      <c r="A14" s="11">
        <v>211</v>
      </c>
      <c r="B14" s="18" t="s">
        <v>14</v>
      </c>
      <c r="C14" s="27">
        <f>C$4*INDEX(ACA!$E$2:$E$156, MATCH('Calcs - ACA values'!$A14,ACA!$B$2:$B$156,0))</f>
        <v>3697.03863</v>
      </c>
      <c r="D14" s="27">
        <f>D$4*INDEX(ACA!$E$2:$E$156, MATCH('Calcs - ACA values'!$A14,ACA!$B$2:$B$156,0))</f>
        <v>5213.4992400000001</v>
      </c>
      <c r="E14" s="27">
        <f>E$4*INDEX(ACA!$E$2:$E$156, MATCH('Calcs - ACA values'!$A14,ACA!$B$2:$B$156,0))</f>
        <v>5875.2490299999999</v>
      </c>
      <c r="F14" s="27">
        <f>F$4*INDEX(ACA!$E$2:$E$156, MATCH('Calcs - ACA values'!$A14,ACA!$B$2:$B$156,0))</f>
        <v>680.69074999999998</v>
      </c>
      <c r="G14" s="27">
        <f>G$4*INDEX(ACA!$E$2:$E$156, MATCH('Calcs - ACA values'!$A14,ACA!$B$2:$B$156,0))</f>
        <v>994.40039999999999</v>
      </c>
      <c r="H14" s="27">
        <f>H$4*INDEX(ACA!$E$2:$E$156, MATCH('Calcs - ACA values'!$A14,ACA!$B$2:$B$156,0))</f>
        <v>544.55259999999998</v>
      </c>
      <c r="I14" s="27">
        <f>I$4*INDEX(ACA!$E$2:$E$156, MATCH('Calcs - ACA values'!$A14,ACA!$B$2:$B$156,0))</f>
        <v>544.55259999999998</v>
      </c>
      <c r="J14" s="27">
        <f>J$4*INDEX(ACA!$E$2:$E$156, MATCH('Calcs - ACA values'!$A14,ACA!$B$2:$B$156,0))</f>
        <v>733.96220000000005</v>
      </c>
      <c r="K14" s="27">
        <f>K$4*INDEX(ACA!$E$2:$E$156, MATCH('Calcs - ACA values'!$A14,ACA!$B$2:$B$156,0))</f>
        <v>1023.9956500000001</v>
      </c>
      <c r="L14" s="27">
        <f>L$4*INDEX(ACA!$E$2:$E$156, MATCH('Calcs - ACA values'!$A14,ACA!$B$2:$B$156,0))</f>
        <v>562.30975000000001</v>
      </c>
      <c r="M14" s="27">
        <f>M$4*INDEX(ACA!$E$2:$E$156, MATCH('Calcs - ACA values'!$A14,ACA!$B$2:$B$156,0))</f>
        <v>804.99080000000004</v>
      </c>
      <c r="N14" s="27">
        <f>N$4*INDEX(ACA!$E$2:$E$156, MATCH('Calcs - ACA values'!$A14,ACA!$B$2:$B$156,0))</f>
        <v>526.79544999999996</v>
      </c>
      <c r="O14" s="27">
        <f>O$4*INDEX(ACA!$E$2:$E$156, MATCH('Calcs - ACA values'!$A14,ACA!$B$2:$B$156,0))</f>
        <v>745.80029999999999</v>
      </c>
      <c r="P14" s="27">
        <f>P$4*INDEX(ACA!$E$2:$E$156, MATCH('Calcs - ACA values'!$A14,ACA!$B$2:$B$156,0))</f>
        <v>485.3621</v>
      </c>
      <c r="Q14" s="27">
        <f>Q$4*INDEX(ACA!$E$2:$E$156, MATCH('Calcs - ACA values'!$A14,ACA!$B$2:$B$156,0))</f>
        <v>686.60980000000006</v>
      </c>
      <c r="R14" s="27">
        <f>R$4*INDEX(ACA!$E$2:$E$156, MATCH('Calcs - ACA values'!$A14,ACA!$B$2:$B$156,0))</f>
        <v>307.79059999999998</v>
      </c>
      <c r="S14" s="27">
        <f>S$4*INDEX(ACA!$E$2:$E$156, MATCH('Calcs - ACA values'!$A14,ACA!$B$2:$B$156,0))</f>
        <v>491.28115000000003</v>
      </c>
      <c r="T14" s="27">
        <f>T$4*INDEX(ACA!$E$2:$E$156, MATCH('Calcs - ACA values'!$A14,ACA!$B$2:$B$156,0))</f>
        <v>254.51915</v>
      </c>
      <c r="U14" s="27">
        <f>U$4*INDEX(ACA!$E$2:$E$156, MATCH('Calcs - ACA values'!$A14,ACA!$B$2:$B$156,0))</f>
        <v>366.98110000000003</v>
      </c>
      <c r="V14" s="27">
        <f>V$4*INDEX(ACA!$E$2:$E$156, MATCH('Calcs - ACA values'!$A14,ACA!$B$2:$B$156,0))</f>
        <v>1296.2719500000001</v>
      </c>
      <c r="W14" s="27">
        <f>W$4*INDEX(ACA!$E$2:$E$156, MATCH('Calcs - ACA values'!$A14,ACA!$B$2:$B$156,0))</f>
        <v>1965.1246000000001</v>
      </c>
      <c r="X14" s="27">
        <f>X$4*INDEX(ACA!$E$2:$E$156, MATCH('Calcs - ACA values'!$A14,ACA!$B$2:$B$156,0))</f>
        <v>651.09550000000002</v>
      </c>
      <c r="Y14" s="27">
        <f>Y$4*INDEX(ACA!$E$2:$E$156, MATCH('Calcs - ACA values'!$A14,ACA!$B$2:$B$156,0))</f>
        <v>1757.95785</v>
      </c>
      <c r="Z14" s="27">
        <f>Z$4*INDEX(ACA!$E$2:$E$156, MATCH('Calcs - ACA values'!$A14,ACA!$B$2:$B$156,0))</f>
        <v>139452.818</v>
      </c>
      <c r="AA14" s="27">
        <f>AA$4*INDEX(ACA!$E$2:$E$156, MATCH('Calcs - ACA values'!$A14,ACA!$B$2:$B$156,0))</f>
        <v>139452.818</v>
      </c>
      <c r="AB14" s="27">
        <f>AB$4*INDEX(ACA!$E$2:$E$156, MATCH('Calcs - ACA values'!$A14,ACA!$B$2:$B$156,0))</f>
        <v>53271.450000000004</v>
      </c>
      <c r="AC14" s="27">
        <f>AC$4*INDEX(ACA!$E$2:$E$156, MATCH('Calcs - ACA values'!$A14,ACA!$B$2:$B$156,0))</f>
        <v>82866.7</v>
      </c>
      <c r="AD14" s="27">
        <f>AD$4*INDEX(ACA!$E$2:$E$156, MATCH('Calcs - ACA values'!$A14,ACA!$B$2:$B$156,0))</f>
        <v>0</v>
      </c>
      <c r="AE14" s="27">
        <f>AE$4*INDEX(ACA!$E$2:$E$156, MATCH('Calcs - ACA values'!$A14,ACA!$B$2:$B$156,0))</f>
        <v>1065.4290000000001</v>
      </c>
      <c r="AF14" s="27">
        <f>AF$4*INDEX(ACA!$E$2:$E$156, MATCH('Calcs - ACA values'!$A14,ACA!$B$2:$B$156,0))</f>
        <v>1527.1149</v>
      </c>
    </row>
    <row r="15" spans="1:32" x14ac:dyDescent="0.35">
      <c r="A15" s="11">
        <v>212</v>
      </c>
      <c r="B15" s="18" t="s">
        <v>15</v>
      </c>
      <c r="C15" s="27">
        <f>C$4*INDEX(ACA!$E$2:$E$156, MATCH('Calcs - ACA values'!$A15,ACA!$B$2:$B$156,0))</f>
        <v>3697.03863</v>
      </c>
      <c r="D15" s="27">
        <f>D$4*INDEX(ACA!$E$2:$E$156, MATCH('Calcs - ACA values'!$A15,ACA!$B$2:$B$156,0))</f>
        <v>5213.4992400000001</v>
      </c>
      <c r="E15" s="27">
        <f>E$4*INDEX(ACA!$E$2:$E$156, MATCH('Calcs - ACA values'!$A15,ACA!$B$2:$B$156,0))</f>
        <v>5875.2490299999999</v>
      </c>
      <c r="F15" s="27">
        <f>F$4*INDEX(ACA!$E$2:$E$156, MATCH('Calcs - ACA values'!$A15,ACA!$B$2:$B$156,0))</f>
        <v>680.69074999999998</v>
      </c>
      <c r="G15" s="27">
        <f>G$4*INDEX(ACA!$E$2:$E$156, MATCH('Calcs - ACA values'!$A15,ACA!$B$2:$B$156,0))</f>
        <v>994.40039999999999</v>
      </c>
      <c r="H15" s="27">
        <f>H$4*INDEX(ACA!$E$2:$E$156, MATCH('Calcs - ACA values'!$A15,ACA!$B$2:$B$156,0))</f>
        <v>544.55259999999998</v>
      </c>
      <c r="I15" s="27">
        <f>I$4*INDEX(ACA!$E$2:$E$156, MATCH('Calcs - ACA values'!$A15,ACA!$B$2:$B$156,0))</f>
        <v>544.55259999999998</v>
      </c>
      <c r="J15" s="27">
        <f>J$4*INDEX(ACA!$E$2:$E$156, MATCH('Calcs - ACA values'!$A15,ACA!$B$2:$B$156,0))</f>
        <v>733.96220000000005</v>
      </c>
      <c r="K15" s="27">
        <f>K$4*INDEX(ACA!$E$2:$E$156, MATCH('Calcs - ACA values'!$A15,ACA!$B$2:$B$156,0))</f>
        <v>1023.9956500000001</v>
      </c>
      <c r="L15" s="27">
        <f>L$4*INDEX(ACA!$E$2:$E$156, MATCH('Calcs - ACA values'!$A15,ACA!$B$2:$B$156,0))</f>
        <v>562.30975000000001</v>
      </c>
      <c r="M15" s="27">
        <f>M$4*INDEX(ACA!$E$2:$E$156, MATCH('Calcs - ACA values'!$A15,ACA!$B$2:$B$156,0))</f>
        <v>804.99080000000004</v>
      </c>
      <c r="N15" s="27">
        <f>N$4*INDEX(ACA!$E$2:$E$156, MATCH('Calcs - ACA values'!$A15,ACA!$B$2:$B$156,0))</f>
        <v>526.79544999999996</v>
      </c>
      <c r="O15" s="27">
        <f>O$4*INDEX(ACA!$E$2:$E$156, MATCH('Calcs - ACA values'!$A15,ACA!$B$2:$B$156,0))</f>
        <v>745.80029999999999</v>
      </c>
      <c r="P15" s="27">
        <f>P$4*INDEX(ACA!$E$2:$E$156, MATCH('Calcs - ACA values'!$A15,ACA!$B$2:$B$156,0))</f>
        <v>485.3621</v>
      </c>
      <c r="Q15" s="27">
        <f>Q$4*INDEX(ACA!$E$2:$E$156, MATCH('Calcs - ACA values'!$A15,ACA!$B$2:$B$156,0))</f>
        <v>686.60980000000006</v>
      </c>
      <c r="R15" s="27">
        <f>R$4*INDEX(ACA!$E$2:$E$156, MATCH('Calcs - ACA values'!$A15,ACA!$B$2:$B$156,0))</f>
        <v>307.79059999999998</v>
      </c>
      <c r="S15" s="27">
        <f>S$4*INDEX(ACA!$E$2:$E$156, MATCH('Calcs - ACA values'!$A15,ACA!$B$2:$B$156,0))</f>
        <v>491.28115000000003</v>
      </c>
      <c r="T15" s="27">
        <f>T$4*INDEX(ACA!$E$2:$E$156, MATCH('Calcs - ACA values'!$A15,ACA!$B$2:$B$156,0))</f>
        <v>254.51915</v>
      </c>
      <c r="U15" s="27">
        <f>U$4*INDEX(ACA!$E$2:$E$156, MATCH('Calcs - ACA values'!$A15,ACA!$B$2:$B$156,0))</f>
        <v>366.98110000000003</v>
      </c>
      <c r="V15" s="27">
        <f>V$4*INDEX(ACA!$E$2:$E$156, MATCH('Calcs - ACA values'!$A15,ACA!$B$2:$B$156,0))</f>
        <v>1296.2719500000001</v>
      </c>
      <c r="W15" s="27">
        <f>W$4*INDEX(ACA!$E$2:$E$156, MATCH('Calcs - ACA values'!$A15,ACA!$B$2:$B$156,0))</f>
        <v>1965.1246000000001</v>
      </c>
      <c r="X15" s="27">
        <f>X$4*INDEX(ACA!$E$2:$E$156, MATCH('Calcs - ACA values'!$A15,ACA!$B$2:$B$156,0))</f>
        <v>651.09550000000002</v>
      </c>
      <c r="Y15" s="27">
        <f>Y$4*INDEX(ACA!$E$2:$E$156, MATCH('Calcs - ACA values'!$A15,ACA!$B$2:$B$156,0))</f>
        <v>1757.95785</v>
      </c>
      <c r="Z15" s="27">
        <f>Z$4*INDEX(ACA!$E$2:$E$156, MATCH('Calcs - ACA values'!$A15,ACA!$B$2:$B$156,0))</f>
        <v>139452.818</v>
      </c>
      <c r="AA15" s="27">
        <f>AA$4*INDEX(ACA!$E$2:$E$156, MATCH('Calcs - ACA values'!$A15,ACA!$B$2:$B$156,0))</f>
        <v>139452.818</v>
      </c>
      <c r="AB15" s="27">
        <f>AB$4*INDEX(ACA!$E$2:$E$156, MATCH('Calcs - ACA values'!$A15,ACA!$B$2:$B$156,0))</f>
        <v>53271.450000000004</v>
      </c>
      <c r="AC15" s="27">
        <f>AC$4*INDEX(ACA!$E$2:$E$156, MATCH('Calcs - ACA values'!$A15,ACA!$B$2:$B$156,0))</f>
        <v>82866.7</v>
      </c>
      <c r="AD15" s="27">
        <f>AD$4*INDEX(ACA!$E$2:$E$156, MATCH('Calcs - ACA values'!$A15,ACA!$B$2:$B$156,0))</f>
        <v>0</v>
      </c>
      <c r="AE15" s="27">
        <f>AE$4*INDEX(ACA!$E$2:$E$156, MATCH('Calcs - ACA values'!$A15,ACA!$B$2:$B$156,0))</f>
        <v>1065.4290000000001</v>
      </c>
      <c r="AF15" s="27">
        <f>AF$4*INDEX(ACA!$E$2:$E$156, MATCH('Calcs - ACA values'!$A15,ACA!$B$2:$B$156,0))</f>
        <v>1527.1149</v>
      </c>
    </row>
    <row r="16" spans="1:32" x14ac:dyDescent="0.35">
      <c r="A16" s="11">
        <v>213</v>
      </c>
      <c r="B16" s="18" t="s">
        <v>16</v>
      </c>
      <c r="C16" s="27">
        <f>C$4*INDEX(ACA!$E$2:$E$156, MATCH('Calcs - ACA values'!$A16,ACA!$B$2:$B$156,0))</f>
        <v>3697.03863</v>
      </c>
      <c r="D16" s="27">
        <f>D$4*INDEX(ACA!$E$2:$E$156, MATCH('Calcs - ACA values'!$A16,ACA!$B$2:$B$156,0))</f>
        <v>5213.4992400000001</v>
      </c>
      <c r="E16" s="27">
        <f>E$4*INDEX(ACA!$E$2:$E$156, MATCH('Calcs - ACA values'!$A16,ACA!$B$2:$B$156,0))</f>
        <v>5875.2490299999999</v>
      </c>
      <c r="F16" s="27">
        <f>F$4*INDEX(ACA!$E$2:$E$156, MATCH('Calcs - ACA values'!$A16,ACA!$B$2:$B$156,0))</f>
        <v>680.69074999999998</v>
      </c>
      <c r="G16" s="27">
        <f>G$4*INDEX(ACA!$E$2:$E$156, MATCH('Calcs - ACA values'!$A16,ACA!$B$2:$B$156,0))</f>
        <v>994.40039999999999</v>
      </c>
      <c r="H16" s="27">
        <f>H$4*INDEX(ACA!$E$2:$E$156, MATCH('Calcs - ACA values'!$A16,ACA!$B$2:$B$156,0))</f>
        <v>544.55259999999998</v>
      </c>
      <c r="I16" s="27">
        <f>I$4*INDEX(ACA!$E$2:$E$156, MATCH('Calcs - ACA values'!$A16,ACA!$B$2:$B$156,0))</f>
        <v>544.55259999999998</v>
      </c>
      <c r="J16" s="27">
        <f>J$4*INDEX(ACA!$E$2:$E$156, MATCH('Calcs - ACA values'!$A16,ACA!$B$2:$B$156,0))</f>
        <v>733.96220000000005</v>
      </c>
      <c r="K16" s="27">
        <f>K$4*INDEX(ACA!$E$2:$E$156, MATCH('Calcs - ACA values'!$A16,ACA!$B$2:$B$156,0))</f>
        <v>1023.9956500000001</v>
      </c>
      <c r="L16" s="27">
        <f>L$4*INDEX(ACA!$E$2:$E$156, MATCH('Calcs - ACA values'!$A16,ACA!$B$2:$B$156,0))</f>
        <v>562.30975000000001</v>
      </c>
      <c r="M16" s="27">
        <f>M$4*INDEX(ACA!$E$2:$E$156, MATCH('Calcs - ACA values'!$A16,ACA!$B$2:$B$156,0))</f>
        <v>804.99080000000004</v>
      </c>
      <c r="N16" s="27">
        <f>N$4*INDEX(ACA!$E$2:$E$156, MATCH('Calcs - ACA values'!$A16,ACA!$B$2:$B$156,0))</f>
        <v>526.79544999999996</v>
      </c>
      <c r="O16" s="27">
        <f>O$4*INDEX(ACA!$E$2:$E$156, MATCH('Calcs - ACA values'!$A16,ACA!$B$2:$B$156,0))</f>
        <v>745.80029999999999</v>
      </c>
      <c r="P16" s="27">
        <f>P$4*INDEX(ACA!$E$2:$E$156, MATCH('Calcs - ACA values'!$A16,ACA!$B$2:$B$156,0))</f>
        <v>485.3621</v>
      </c>
      <c r="Q16" s="27">
        <f>Q$4*INDEX(ACA!$E$2:$E$156, MATCH('Calcs - ACA values'!$A16,ACA!$B$2:$B$156,0))</f>
        <v>686.60980000000006</v>
      </c>
      <c r="R16" s="27">
        <f>R$4*INDEX(ACA!$E$2:$E$156, MATCH('Calcs - ACA values'!$A16,ACA!$B$2:$B$156,0))</f>
        <v>307.79059999999998</v>
      </c>
      <c r="S16" s="27">
        <f>S$4*INDEX(ACA!$E$2:$E$156, MATCH('Calcs - ACA values'!$A16,ACA!$B$2:$B$156,0))</f>
        <v>491.28115000000003</v>
      </c>
      <c r="T16" s="27">
        <f>T$4*INDEX(ACA!$E$2:$E$156, MATCH('Calcs - ACA values'!$A16,ACA!$B$2:$B$156,0))</f>
        <v>254.51915</v>
      </c>
      <c r="U16" s="27">
        <f>U$4*INDEX(ACA!$E$2:$E$156, MATCH('Calcs - ACA values'!$A16,ACA!$B$2:$B$156,0))</f>
        <v>366.98110000000003</v>
      </c>
      <c r="V16" s="27">
        <f>V$4*INDEX(ACA!$E$2:$E$156, MATCH('Calcs - ACA values'!$A16,ACA!$B$2:$B$156,0))</f>
        <v>1296.2719500000001</v>
      </c>
      <c r="W16" s="27">
        <f>W$4*INDEX(ACA!$E$2:$E$156, MATCH('Calcs - ACA values'!$A16,ACA!$B$2:$B$156,0))</f>
        <v>1965.1246000000001</v>
      </c>
      <c r="X16" s="27">
        <f>X$4*INDEX(ACA!$E$2:$E$156, MATCH('Calcs - ACA values'!$A16,ACA!$B$2:$B$156,0))</f>
        <v>651.09550000000002</v>
      </c>
      <c r="Y16" s="27">
        <f>Y$4*INDEX(ACA!$E$2:$E$156, MATCH('Calcs - ACA values'!$A16,ACA!$B$2:$B$156,0))</f>
        <v>1757.95785</v>
      </c>
      <c r="Z16" s="27">
        <f>Z$4*INDEX(ACA!$E$2:$E$156, MATCH('Calcs - ACA values'!$A16,ACA!$B$2:$B$156,0))</f>
        <v>139452.818</v>
      </c>
      <c r="AA16" s="27">
        <f>AA$4*INDEX(ACA!$E$2:$E$156, MATCH('Calcs - ACA values'!$A16,ACA!$B$2:$B$156,0))</f>
        <v>139452.818</v>
      </c>
      <c r="AB16" s="27">
        <f>AB$4*INDEX(ACA!$E$2:$E$156, MATCH('Calcs - ACA values'!$A16,ACA!$B$2:$B$156,0))</f>
        <v>53271.450000000004</v>
      </c>
      <c r="AC16" s="27">
        <f>AC$4*INDEX(ACA!$E$2:$E$156, MATCH('Calcs - ACA values'!$A16,ACA!$B$2:$B$156,0))</f>
        <v>82866.7</v>
      </c>
      <c r="AD16" s="27">
        <f>AD$4*INDEX(ACA!$E$2:$E$156, MATCH('Calcs - ACA values'!$A16,ACA!$B$2:$B$156,0))</f>
        <v>0</v>
      </c>
      <c r="AE16" s="27">
        <f>AE$4*INDEX(ACA!$E$2:$E$156, MATCH('Calcs - ACA values'!$A16,ACA!$B$2:$B$156,0))</f>
        <v>1065.4290000000001</v>
      </c>
      <c r="AF16" s="27">
        <f>AF$4*INDEX(ACA!$E$2:$E$156, MATCH('Calcs - ACA values'!$A16,ACA!$B$2:$B$156,0))</f>
        <v>1527.1149</v>
      </c>
    </row>
    <row r="17" spans="1:32" x14ac:dyDescent="0.35">
      <c r="A17" s="11">
        <v>301</v>
      </c>
      <c r="B17" s="18" t="s">
        <v>17</v>
      </c>
      <c r="C17" s="27">
        <f>C$4*INDEX(ACA!$E$2:$E$156, MATCH('Calcs - ACA values'!$A17,ACA!$B$2:$B$156,0))</f>
        <v>3528.5215499999999</v>
      </c>
      <c r="D17" s="27">
        <f>D$4*INDEX(ACA!$E$2:$E$156, MATCH('Calcs - ACA values'!$A17,ACA!$B$2:$B$156,0))</f>
        <v>4975.8594000000003</v>
      </c>
      <c r="E17" s="27">
        <f>E$4*INDEX(ACA!$E$2:$E$156, MATCH('Calcs - ACA values'!$A17,ACA!$B$2:$B$156,0))</f>
        <v>5607.4455500000004</v>
      </c>
      <c r="F17" s="27">
        <f>F$4*INDEX(ACA!$E$2:$E$156, MATCH('Calcs - ACA values'!$A17,ACA!$B$2:$B$156,0))</f>
        <v>649.66375000000005</v>
      </c>
      <c r="G17" s="27">
        <f>G$4*INDEX(ACA!$E$2:$E$156, MATCH('Calcs - ACA values'!$A17,ACA!$B$2:$B$156,0))</f>
        <v>949.07400000000007</v>
      </c>
      <c r="H17" s="27">
        <f>H$4*INDEX(ACA!$E$2:$E$156, MATCH('Calcs - ACA values'!$A17,ACA!$B$2:$B$156,0))</f>
        <v>519.73099999999999</v>
      </c>
      <c r="I17" s="27">
        <f>I$4*INDEX(ACA!$E$2:$E$156, MATCH('Calcs - ACA values'!$A17,ACA!$B$2:$B$156,0))</f>
        <v>519.73099999999999</v>
      </c>
      <c r="J17" s="27">
        <f>J$4*INDEX(ACA!$E$2:$E$156, MATCH('Calcs - ACA values'!$A17,ACA!$B$2:$B$156,0))</f>
        <v>700.50700000000006</v>
      </c>
      <c r="K17" s="27">
        <f>K$4*INDEX(ACA!$E$2:$E$156, MATCH('Calcs - ACA values'!$A17,ACA!$B$2:$B$156,0))</f>
        <v>977.32024999999999</v>
      </c>
      <c r="L17" s="27">
        <f>L$4*INDEX(ACA!$E$2:$E$156, MATCH('Calcs - ACA values'!$A17,ACA!$B$2:$B$156,0))</f>
        <v>536.67875000000004</v>
      </c>
      <c r="M17" s="27">
        <f>M$4*INDEX(ACA!$E$2:$E$156, MATCH('Calcs - ACA values'!$A17,ACA!$B$2:$B$156,0))</f>
        <v>768.298</v>
      </c>
      <c r="N17" s="27">
        <f>N$4*INDEX(ACA!$E$2:$E$156, MATCH('Calcs - ACA values'!$A17,ACA!$B$2:$B$156,0))</f>
        <v>502.78325000000001</v>
      </c>
      <c r="O17" s="27">
        <f>O$4*INDEX(ACA!$E$2:$E$156, MATCH('Calcs - ACA values'!$A17,ACA!$B$2:$B$156,0))</f>
        <v>711.80550000000005</v>
      </c>
      <c r="P17" s="27">
        <f>P$4*INDEX(ACA!$E$2:$E$156, MATCH('Calcs - ACA values'!$A17,ACA!$B$2:$B$156,0))</f>
        <v>463.23849999999999</v>
      </c>
      <c r="Q17" s="27">
        <f>Q$4*INDEX(ACA!$E$2:$E$156, MATCH('Calcs - ACA values'!$A17,ACA!$B$2:$B$156,0))</f>
        <v>655.31299999999999</v>
      </c>
      <c r="R17" s="27">
        <f>R$4*INDEX(ACA!$E$2:$E$156, MATCH('Calcs - ACA values'!$A17,ACA!$B$2:$B$156,0))</f>
        <v>293.76100000000002</v>
      </c>
      <c r="S17" s="27">
        <f>S$4*INDEX(ACA!$E$2:$E$156, MATCH('Calcs - ACA values'!$A17,ACA!$B$2:$B$156,0))</f>
        <v>468.88774999999998</v>
      </c>
      <c r="T17" s="27">
        <f>T$4*INDEX(ACA!$E$2:$E$156, MATCH('Calcs - ACA values'!$A17,ACA!$B$2:$B$156,0))</f>
        <v>242.91775000000001</v>
      </c>
      <c r="U17" s="27">
        <f>U$4*INDEX(ACA!$E$2:$E$156, MATCH('Calcs - ACA values'!$A17,ACA!$B$2:$B$156,0))</f>
        <v>350.25350000000003</v>
      </c>
      <c r="V17" s="27">
        <f>V$4*INDEX(ACA!$E$2:$E$156, MATCH('Calcs - ACA values'!$A17,ACA!$B$2:$B$156,0))</f>
        <v>1237.1857500000001</v>
      </c>
      <c r="W17" s="27">
        <f>W$4*INDEX(ACA!$E$2:$E$156, MATCH('Calcs - ACA values'!$A17,ACA!$B$2:$B$156,0))</f>
        <v>1875.5509999999999</v>
      </c>
      <c r="X17" s="27">
        <f>X$4*INDEX(ACA!$E$2:$E$156, MATCH('Calcs - ACA values'!$A17,ACA!$B$2:$B$156,0))</f>
        <v>621.41750000000002</v>
      </c>
      <c r="Y17" s="27">
        <f>Y$4*INDEX(ACA!$E$2:$E$156, MATCH('Calcs - ACA values'!$A17,ACA!$B$2:$B$156,0))</f>
        <v>1677.82725</v>
      </c>
      <c r="Z17" s="27">
        <f>Z$4*INDEX(ACA!$E$2:$E$156, MATCH('Calcs - ACA values'!$A17,ACA!$B$2:$B$156,0))</f>
        <v>133096.33000000002</v>
      </c>
      <c r="AA17" s="27">
        <f>AA$4*INDEX(ACA!$E$2:$E$156, MATCH('Calcs - ACA values'!$A17,ACA!$B$2:$B$156,0))</f>
        <v>133096.33000000002</v>
      </c>
      <c r="AB17" s="27">
        <f>AB$4*INDEX(ACA!$E$2:$E$156, MATCH('Calcs - ACA values'!$A17,ACA!$B$2:$B$156,0))</f>
        <v>50843.25</v>
      </c>
      <c r="AC17" s="27">
        <f>AC$4*INDEX(ACA!$E$2:$E$156, MATCH('Calcs - ACA values'!$A17,ACA!$B$2:$B$156,0))</f>
        <v>79089.5</v>
      </c>
      <c r="AD17" s="27">
        <f>AD$4*INDEX(ACA!$E$2:$E$156, MATCH('Calcs - ACA values'!$A17,ACA!$B$2:$B$156,0))</f>
        <v>0</v>
      </c>
      <c r="AE17" s="27">
        <f>AE$4*INDEX(ACA!$E$2:$E$156, MATCH('Calcs - ACA values'!$A17,ACA!$B$2:$B$156,0))</f>
        <v>1016.865</v>
      </c>
      <c r="AF17" s="27">
        <f>AF$4*INDEX(ACA!$E$2:$E$156, MATCH('Calcs - ACA values'!$A17,ACA!$B$2:$B$156,0))</f>
        <v>1457.5065</v>
      </c>
    </row>
    <row r="18" spans="1:32" x14ac:dyDescent="0.35">
      <c r="A18" s="11">
        <v>302</v>
      </c>
      <c r="B18" s="18" t="s">
        <v>18</v>
      </c>
      <c r="C18" s="27">
        <f>C$4*INDEX(ACA!$E$2:$E$156, MATCH('Calcs - ACA values'!$A18,ACA!$B$2:$B$156,0))</f>
        <v>3432.2394600000002</v>
      </c>
      <c r="D18" s="27">
        <f>D$4*INDEX(ACA!$E$2:$E$156, MATCH('Calcs - ACA values'!$A18,ACA!$B$2:$B$156,0))</f>
        <v>4840.0840800000005</v>
      </c>
      <c r="E18" s="27">
        <f>E$4*INDEX(ACA!$E$2:$E$156, MATCH('Calcs - ACA values'!$A18,ACA!$B$2:$B$156,0))</f>
        <v>5454.4362600000004</v>
      </c>
      <c r="F18" s="27">
        <f>F$4*INDEX(ACA!$E$2:$E$156, MATCH('Calcs - ACA values'!$A18,ACA!$B$2:$B$156,0))</f>
        <v>631.93650000000002</v>
      </c>
      <c r="G18" s="27">
        <f>G$4*INDEX(ACA!$E$2:$E$156, MATCH('Calcs - ACA values'!$A18,ACA!$B$2:$B$156,0))</f>
        <v>923.17680000000007</v>
      </c>
      <c r="H18" s="27">
        <f>H$4*INDEX(ACA!$E$2:$E$156, MATCH('Calcs - ACA values'!$A18,ACA!$B$2:$B$156,0))</f>
        <v>505.54920000000004</v>
      </c>
      <c r="I18" s="27">
        <f>I$4*INDEX(ACA!$E$2:$E$156, MATCH('Calcs - ACA values'!$A18,ACA!$B$2:$B$156,0))</f>
        <v>505.54920000000004</v>
      </c>
      <c r="J18" s="27">
        <f>J$4*INDEX(ACA!$E$2:$E$156, MATCH('Calcs - ACA values'!$A18,ACA!$B$2:$B$156,0))</f>
        <v>681.39240000000007</v>
      </c>
      <c r="K18" s="27">
        <f>K$4*INDEX(ACA!$E$2:$E$156, MATCH('Calcs - ACA values'!$A18,ACA!$B$2:$B$156,0))</f>
        <v>950.65230000000008</v>
      </c>
      <c r="L18" s="27">
        <f>L$4*INDEX(ACA!$E$2:$E$156, MATCH('Calcs - ACA values'!$A18,ACA!$B$2:$B$156,0))</f>
        <v>522.03450000000009</v>
      </c>
      <c r="M18" s="27">
        <f>M$4*INDEX(ACA!$E$2:$E$156, MATCH('Calcs - ACA values'!$A18,ACA!$B$2:$B$156,0))</f>
        <v>747.33360000000005</v>
      </c>
      <c r="N18" s="27">
        <f>N$4*INDEX(ACA!$E$2:$E$156, MATCH('Calcs - ACA values'!$A18,ACA!$B$2:$B$156,0))</f>
        <v>489.06390000000005</v>
      </c>
      <c r="O18" s="27">
        <f>O$4*INDEX(ACA!$E$2:$E$156, MATCH('Calcs - ACA values'!$A18,ACA!$B$2:$B$156,0))</f>
        <v>692.38260000000002</v>
      </c>
      <c r="P18" s="27">
        <f>P$4*INDEX(ACA!$E$2:$E$156, MATCH('Calcs - ACA values'!$A18,ACA!$B$2:$B$156,0))</f>
        <v>450.59820000000002</v>
      </c>
      <c r="Q18" s="27">
        <f>Q$4*INDEX(ACA!$E$2:$E$156, MATCH('Calcs - ACA values'!$A18,ACA!$B$2:$B$156,0))</f>
        <v>637.43160000000012</v>
      </c>
      <c r="R18" s="27">
        <f>R$4*INDEX(ACA!$E$2:$E$156, MATCH('Calcs - ACA values'!$A18,ACA!$B$2:$B$156,0))</f>
        <v>285.74520000000001</v>
      </c>
      <c r="S18" s="27">
        <f>S$4*INDEX(ACA!$E$2:$E$156, MATCH('Calcs - ACA values'!$A18,ACA!$B$2:$B$156,0))</f>
        <v>456.09330000000006</v>
      </c>
      <c r="T18" s="27">
        <f>T$4*INDEX(ACA!$E$2:$E$156, MATCH('Calcs - ACA values'!$A18,ACA!$B$2:$B$156,0))</f>
        <v>236.28930000000003</v>
      </c>
      <c r="U18" s="27">
        <f>U$4*INDEX(ACA!$E$2:$E$156, MATCH('Calcs - ACA values'!$A18,ACA!$B$2:$B$156,0))</f>
        <v>340.69620000000003</v>
      </c>
      <c r="V18" s="27">
        <f>V$4*INDEX(ACA!$E$2:$E$156, MATCH('Calcs - ACA values'!$A18,ACA!$B$2:$B$156,0))</f>
        <v>1203.4269000000002</v>
      </c>
      <c r="W18" s="27">
        <f>W$4*INDEX(ACA!$E$2:$E$156, MATCH('Calcs - ACA values'!$A18,ACA!$B$2:$B$156,0))</f>
        <v>1824.3732000000002</v>
      </c>
      <c r="X18" s="27">
        <f>X$4*INDEX(ACA!$E$2:$E$156, MATCH('Calcs - ACA values'!$A18,ACA!$B$2:$B$156,0))</f>
        <v>604.46100000000001</v>
      </c>
      <c r="Y18" s="27">
        <f>Y$4*INDEX(ACA!$E$2:$E$156, MATCH('Calcs - ACA values'!$A18,ACA!$B$2:$B$156,0))</f>
        <v>1632.0447000000001</v>
      </c>
      <c r="Z18" s="27">
        <f>Z$4*INDEX(ACA!$E$2:$E$156, MATCH('Calcs - ACA values'!$A18,ACA!$B$2:$B$156,0))</f>
        <v>129464.55600000001</v>
      </c>
      <c r="AA18" s="27">
        <f>AA$4*INDEX(ACA!$E$2:$E$156, MATCH('Calcs - ACA values'!$A18,ACA!$B$2:$B$156,0))</f>
        <v>129464.55600000001</v>
      </c>
      <c r="AB18" s="27">
        <f>AB$4*INDEX(ACA!$E$2:$E$156, MATCH('Calcs - ACA values'!$A18,ACA!$B$2:$B$156,0))</f>
        <v>49455.9</v>
      </c>
      <c r="AC18" s="27">
        <f>AC$4*INDEX(ACA!$E$2:$E$156, MATCH('Calcs - ACA values'!$A18,ACA!$B$2:$B$156,0))</f>
        <v>76931.400000000009</v>
      </c>
      <c r="AD18" s="27">
        <f>AD$4*INDEX(ACA!$E$2:$E$156, MATCH('Calcs - ACA values'!$A18,ACA!$B$2:$B$156,0))</f>
        <v>0</v>
      </c>
      <c r="AE18" s="27">
        <f>AE$4*INDEX(ACA!$E$2:$E$156, MATCH('Calcs - ACA values'!$A18,ACA!$B$2:$B$156,0))</f>
        <v>989.11800000000005</v>
      </c>
      <c r="AF18" s="27">
        <f>AF$4*INDEX(ACA!$E$2:$E$156, MATCH('Calcs - ACA values'!$A18,ACA!$B$2:$B$156,0))</f>
        <v>1417.7358000000002</v>
      </c>
    </row>
    <row r="19" spans="1:32" x14ac:dyDescent="0.35">
      <c r="A19" s="11">
        <v>303</v>
      </c>
      <c r="B19" s="18" t="s">
        <v>19</v>
      </c>
      <c r="C19" s="27">
        <f>C$4*INDEX(ACA!$E$2:$E$156, MATCH('Calcs - ACA values'!$A19,ACA!$B$2:$B$156,0))</f>
        <v>3381.3970200000003</v>
      </c>
      <c r="D19" s="27">
        <f>D$4*INDEX(ACA!$E$2:$E$156, MATCH('Calcs - ACA values'!$A19,ACA!$B$2:$B$156,0))</f>
        <v>4768.3869599999998</v>
      </c>
      <c r="E19" s="27">
        <f>E$4*INDEX(ACA!$E$2:$E$156, MATCH('Calcs - ACA values'!$A19,ACA!$B$2:$B$156,0))</f>
        <v>5373.6386200000006</v>
      </c>
      <c r="F19" s="27">
        <f>F$4*INDEX(ACA!$E$2:$E$156, MATCH('Calcs - ACA values'!$A19,ACA!$B$2:$B$156,0))</f>
        <v>622.57550000000003</v>
      </c>
      <c r="G19" s="27">
        <f>G$4*INDEX(ACA!$E$2:$E$156, MATCH('Calcs - ACA values'!$A19,ACA!$B$2:$B$156,0))</f>
        <v>909.50160000000005</v>
      </c>
      <c r="H19" s="27">
        <f>H$4*INDEX(ACA!$E$2:$E$156, MATCH('Calcs - ACA values'!$A19,ACA!$B$2:$B$156,0))</f>
        <v>498.06040000000002</v>
      </c>
      <c r="I19" s="27">
        <f>I$4*INDEX(ACA!$E$2:$E$156, MATCH('Calcs - ACA values'!$A19,ACA!$B$2:$B$156,0))</f>
        <v>498.06040000000002</v>
      </c>
      <c r="J19" s="27">
        <f>J$4*INDEX(ACA!$E$2:$E$156, MATCH('Calcs - ACA values'!$A19,ACA!$B$2:$B$156,0))</f>
        <v>671.29880000000003</v>
      </c>
      <c r="K19" s="27">
        <f>K$4*INDEX(ACA!$E$2:$E$156, MATCH('Calcs - ACA values'!$A19,ACA!$B$2:$B$156,0))</f>
        <v>936.57010000000002</v>
      </c>
      <c r="L19" s="27">
        <f>L$4*INDEX(ACA!$E$2:$E$156, MATCH('Calcs - ACA values'!$A19,ACA!$B$2:$B$156,0))</f>
        <v>514.30150000000003</v>
      </c>
      <c r="M19" s="27">
        <f>M$4*INDEX(ACA!$E$2:$E$156, MATCH('Calcs - ACA values'!$A19,ACA!$B$2:$B$156,0))</f>
        <v>736.26319999999998</v>
      </c>
      <c r="N19" s="27">
        <f>N$4*INDEX(ACA!$E$2:$E$156, MATCH('Calcs - ACA values'!$A19,ACA!$B$2:$B$156,0))</f>
        <v>481.8193</v>
      </c>
      <c r="O19" s="27">
        <f>O$4*INDEX(ACA!$E$2:$E$156, MATCH('Calcs - ACA values'!$A19,ACA!$B$2:$B$156,0))</f>
        <v>682.12620000000004</v>
      </c>
      <c r="P19" s="27">
        <f>P$4*INDEX(ACA!$E$2:$E$156, MATCH('Calcs - ACA values'!$A19,ACA!$B$2:$B$156,0))</f>
        <v>443.92340000000002</v>
      </c>
      <c r="Q19" s="27">
        <f>Q$4*INDEX(ACA!$E$2:$E$156, MATCH('Calcs - ACA values'!$A19,ACA!$B$2:$B$156,0))</f>
        <v>627.98919999999998</v>
      </c>
      <c r="R19" s="27">
        <f>R$4*INDEX(ACA!$E$2:$E$156, MATCH('Calcs - ACA values'!$A19,ACA!$B$2:$B$156,0))</f>
        <v>281.51240000000001</v>
      </c>
      <c r="S19" s="27">
        <f>S$4*INDEX(ACA!$E$2:$E$156, MATCH('Calcs - ACA values'!$A19,ACA!$B$2:$B$156,0))</f>
        <v>449.33710000000002</v>
      </c>
      <c r="T19" s="27">
        <f>T$4*INDEX(ACA!$E$2:$E$156, MATCH('Calcs - ACA values'!$A19,ACA!$B$2:$B$156,0))</f>
        <v>232.78910000000002</v>
      </c>
      <c r="U19" s="27">
        <f>U$4*INDEX(ACA!$E$2:$E$156, MATCH('Calcs - ACA values'!$A19,ACA!$B$2:$B$156,0))</f>
        <v>335.64940000000001</v>
      </c>
      <c r="V19" s="27">
        <f>V$4*INDEX(ACA!$E$2:$E$156, MATCH('Calcs - ACA values'!$A19,ACA!$B$2:$B$156,0))</f>
        <v>1185.6003000000001</v>
      </c>
      <c r="W19" s="27">
        <f>W$4*INDEX(ACA!$E$2:$E$156, MATCH('Calcs - ACA values'!$A19,ACA!$B$2:$B$156,0))</f>
        <v>1797.3484000000001</v>
      </c>
      <c r="X19" s="27">
        <f>X$4*INDEX(ACA!$E$2:$E$156, MATCH('Calcs - ACA values'!$A19,ACA!$B$2:$B$156,0))</f>
        <v>595.50700000000006</v>
      </c>
      <c r="Y19" s="27">
        <f>Y$4*INDEX(ACA!$E$2:$E$156, MATCH('Calcs - ACA values'!$A19,ACA!$B$2:$B$156,0))</f>
        <v>1607.8688999999999</v>
      </c>
      <c r="Z19" s="27">
        <f>Z$4*INDEX(ACA!$E$2:$E$156, MATCH('Calcs - ACA values'!$A19,ACA!$B$2:$B$156,0))</f>
        <v>127546.772</v>
      </c>
      <c r="AA19" s="27">
        <f>AA$4*INDEX(ACA!$E$2:$E$156, MATCH('Calcs - ACA values'!$A19,ACA!$B$2:$B$156,0))</f>
        <v>127546.772</v>
      </c>
      <c r="AB19" s="27">
        <f>AB$4*INDEX(ACA!$E$2:$E$156, MATCH('Calcs - ACA values'!$A19,ACA!$B$2:$B$156,0))</f>
        <v>48723.3</v>
      </c>
      <c r="AC19" s="27">
        <f>AC$4*INDEX(ACA!$E$2:$E$156, MATCH('Calcs - ACA values'!$A19,ACA!$B$2:$B$156,0))</f>
        <v>75791.8</v>
      </c>
      <c r="AD19" s="27">
        <f>AD$4*INDEX(ACA!$E$2:$E$156, MATCH('Calcs - ACA values'!$A19,ACA!$B$2:$B$156,0))</f>
        <v>0</v>
      </c>
      <c r="AE19" s="27">
        <f>AE$4*INDEX(ACA!$E$2:$E$156, MATCH('Calcs - ACA values'!$A19,ACA!$B$2:$B$156,0))</f>
        <v>974.46600000000001</v>
      </c>
      <c r="AF19" s="27">
        <f>AF$4*INDEX(ACA!$E$2:$E$156, MATCH('Calcs - ACA values'!$A19,ACA!$B$2:$B$156,0))</f>
        <v>1396.7346</v>
      </c>
    </row>
    <row r="20" spans="1:32" x14ac:dyDescent="0.35">
      <c r="A20" s="11">
        <v>304</v>
      </c>
      <c r="B20" s="18" t="s">
        <v>20</v>
      </c>
      <c r="C20" s="27">
        <f>C$4*INDEX(ACA!$E$2:$E$156, MATCH('Calcs - ACA values'!$A20,ACA!$B$2:$B$156,0))</f>
        <v>3579.3952199999999</v>
      </c>
      <c r="D20" s="27">
        <f>D$4*INDEX(ACA!$E$2:$E$156, MATCH('Calcs - ACA values'!$A20,ACA!$B$2:$B$156,0))</f>
        <v>5047.6005599999999</v>
      </c>
      <c r="E20" s="27">
        <f>E$4*INDEX(ACA!$E$2:$E$156, MATCH('Calcs - ACA values'!$A20,ACA!$B$2:$B$156,0))</f>
        <v>5688.2928199999997</v>
      </c>
      <c r="F20" s="27">
        <f>F$4*INDEX(ACA!$E$2:$E$156, MATCH('Calcs - ACA values'!$A20,ACA!$B$2:$B$156,0))</f>
        <v>659.03049999999996</v>
      </c>
      <c r="G20" s="27">
        <f>G$4*INDEX(ACA!$E$2:$E$156, MATCH('Calcs - ACA values'!$A20,ACA!$B$2:$B$156,0))</f>
        <v>962.75759999999991</v>
      </c>
      <c r="H20" s="27">
        <f>H$4*INDEX(ACA!$E$2:$E$156, MATCH('Calcs - ACA values'!$A20,ACA!$B$2:$B$156,0))</f>
        <v>527.22439999999995</v>
      </c>
      <c r="I20" s="27">
        <f>I$4*INDEX(ACA!$E$2:$E$156, MATCH('Calcs - ACA values'!$A20,ACA!$B$2:$B$156,0))</f>
        <v>527.22439999999995</v>
      </c>
      <c r="J20" s="27">
        <f>J$4*INDEX(ACA!$E$2:$E$156, MATCH('Calcs - ACA values'!$A20,ACA!$B$2:$B$156,0))</f>
        <v>710.60679999999991</v>
      </c>
      <c r="K20" s="27">
        <f>K$4*INDEX(ACA!$E$2:$E$156, MATCH('Calcs - ACA values'!$A20,ACA!$B$2:$B$156,0))</f>
        <v>991.41109999999992</v>
      </c>
      <c r="L20" s="27">
        <f>L$4*INDEX(ACA!$E$2:$E$156, MATCH('Calcs - ACA values'!$A20,ACA!$B$2:$B$156,0))</f>
        <v>544.41649999999993</v>
      </c>
      <c r="M20" s="27">
        <f>M$4*INDEX(ACA!$E$2:$E$156, MATCH('Calcs - ACA values'!$A20,ACA!$B$2:$B$156,0))</f>
        <v>779.37519999999995</v>
      </c>
      <c r="N20" s="27">
        <f>N$4*INDEX(ACA!$E$2:$E$156, MATCH('Calcs - ACA values'!$A20,ACA!$B$2:$B$156,0))</f>
        <v>510.03229999999996</v>
      </c>
      <c r="O20" s="27">
        <f>O$4*INDEX(ACA!$E$2:$E$156, MATCH('Calcs - ACA values'!$A20,ACA!$B$2:$B$156,0))</f>
        <v>722.06819999999993</v>
      </c>
      <c r="P20" s="27">
        <f>P$4*INDEX(ACA!$E$2:$E$156, MATCH('Calcs - ACA values'!$A20,ACA!$B$2:$B$156,0))</f>
        <v>469.91739999999999</v>
      </c>
      <c r="Q20" s="27">
        <f>Q$4*INDEX(ACA!$E$2:$E$156, MATCH('Calcs - ACA values'!$A20,ACA!$B$2:$B$156,0))</f>
        <v>664.76119999999992</v>
      </c>
      <c r="R20" s="27">
        <f>R$4*INDEX(ACA!$E$2:$E$156, MATCH('Calcs - ACA values'!$A20,ACA!$B$2:$B$156,0))</f>
        <v>297.99639999999999</v>
      </c>
      <c r="S20" s="27">
        <f>S$4*INDEX(ACA!$E$2:$E$156, MATCH('Calcs - ACA values'!$A20,ACA!$B$2:$B$156,0))</f>
        <v>475.6481</v>
      </c>
      <c r="T20" s="27">
        <f>T$4*INDEX(ACA!$E$2:$E$156, MATCH('Calcs - ACA values'!$A20,ACA!$B$2:$B$156,0))</f>
        <v>246.42009999999999</v>
      </c>
      <c r="U20" s="27">
        <f>U$4*INDEX(ACA!$E$2:$E$156, MATCH('Calcs - ACA values'!$A20,ACA!$B$2:$B$156,0))</f>
        <v>355.30339999999995</v>
      </c>
      <c r="V20" s="27">
        <f>V$4*INDEX(ACA!$E$2:$E$156, MATCH('Calcs - ACA values'!$A20,ACA!$B$2:$B$156,0))</f>
        <v>1255.0232999999998</v>
      </c>
      <c r="W20" s="27">
        <f>W$4*INDEX(ACA!$E$2:$E$156, MATCH('Calcs - ACA values'!$A20,ACA!$B$2:$B$156,0))</f>
        <v>1902.5924</v>
      </c>
      <c r="X20" s="27">
        <f>X$4*INDEX(ACA!$E$2:$E$156, MATCH('Calcs - ACA values'!$A20,ACA!$B$2:$B$156,0))</f>
        <v>630.37699999999995</v>
      </c>
      <c r="Y20" s="27">
        <f>Y$4*INDEX(ACA!$E$2:$E$156, MATCH('Calcs - ACA values'!$A20,ACA!$B$2:$B$156,0))</f>
        <v>1702.0178999999998</v>
      </c>
      <c r="Z20" s="27">
        <f>Z$4*INDEX(ACA!$E$2:$E$156, MATCH('Calcs - ACA values'!$A20,ACA!$B$2:$B$156,0))</f>
        <v>135015.29199999999</v>
      </c>
      <c r="AA20" s="27">
        <f>AA$4*INDEX(ACA!$E$2:$E$156, MATCH('Calcs - ACA values'!$A20,ACA!$B$2:$B$156,0))</f>
        <v>135015.29199999999</v>
      </c>
      <c r="AB20" s="27">
        <f>AB$4*INDEX(ACA!$E$2:$E$156, MATCH('Calcs - ACA values'!$A20,ACA!$B$2:$B$156,0))</f>
        <v>51576.299999999996</v>
      </c>
      <c r="AC20" s="27">
        <f>AC$4*INDEX(ACA!$E$2:$E$156, MATCH('Calcs - ACA values'!$A20,ACA!$B$2:$B$156,0))</f>
        <v>80229.799999999988</v>
      </c>
      <c r="AD20" s="27">
        <f>AD$4*INDEX(ACA!$E$2:$E$156, MATCH('Calcs - ACA values'!$A20,ACA!$B$2:$B$156,0))</f>
        <v>0</v>
      </c>
      <c r="AE20" s="27">
        <f>AE$4*INDEX(ACA!$E$2:$E$156, MATCH('Calcs - ACA values'!$A20,ACA!$B$2:$B$156,0))</f>
        <v>1031.5259999999998</v>
      </c>
      <c r="AF20" s="27">
        <f>AF$4*INDEX(ACA!$E$2:$E$156, MATCH('Calcs - ACA values'!$A20,ACA!$B$2:$B$156,0))</f>
        <v>1478.5205999999998</v>
      </c>
    </row>
    <row r="21" spans="1:32" x14ac:dyDescent="0.35">
      <c r="A21" s="11">
        <v>305</v>
      </c>
      <c r="B21" s="18" t="s">
        <v>21</v>
      </c>
      <c r="C21" s="27">
        <f>C$4*INDEX(ACA!$E$2:$E$156, MATCH('Calcs - ACA values'!$A21,ACA!$B$2:$B$156,0))</f>
        <v>3381.3970200000003</v>
      </c>
      <c r="D21" s="27">
        <f>D$4*INDEX(ACA!$E$2:$E$156, MATCH('Calcs - ACA values'!$A21,ACA!$B$2:$B$156,0))</f>
        <v>4768.3869599999998</v>
      </c>
      <c r="E21" s="27">
        <f>E$4*INDEX(ACA!$E$2:$E$156, MATCH('Calcs - ACA values'!$A21,ACA!$B$2:$B$156,0))</f>
        <v>5373.6386200000006</v>
      </c>
      <c r="F21" s="27">
        <f>F$4*INDEX(ACA!$E$2:$E$156, MATCH('Calcs - ACA values'!$A21,ACA!$B$2:$B$156,0))</f>
        <v>622.57550000000003</v>
      </c>
      <c r="G21" s="27">
        <f>G$4*INDEX(ACA!$E$2:$E$156, MATCH('Calcs - ACA values'!$A21,ACA!$B$2:$B$156,0))</f>
        <v>909.50160000000005</v>
      </c>
      <c r="H21" s="27">
        <f>H$4*INDEX(ACA!$E$2:$E$156, MATCH('Calcs - ACA values'!$A21,ACA!$B$2:$B$156,0))</f>
        <v>498.06040000000002</v>
      </c>
      <c r="I21" s="27">
        <f>I$4*INDEX(ACA!$E$2:$E$156, MATCH('Calcs - ACA values'!$A21,ACA!$B$2:$B$156,0))</f>
        <v>498.06040000000002</v>
      </c>
      <c r="J21" s="27">
        <f>J$4*INDEX(ACA!$E$2:$E$156, MATCH('Calcs - ACA values'!$A21,ACA!$B$2:$B$156,0))</f>
        <v>671.29880000000003</v>
      </c>
      <c r="K21" s="27">
        <f>K$4*INDEX(ACA!$E$2:$E$156, MATCH('Calcs - ACA values'!$A21,ACA!$B$2:$B$156,0))</f>
        <v>936.57010000000002</v>
      </c>
      <c r="L21" s="27">
        <f>L$4*INDEX(ACA!$E$2:$E$156, MATCH('Calcs - ACA values'!$A21,ACA!$B$2:$B$156,0))</f>
        <v>514.30150000000003</v>
      </c>
      <c r="M21" s="27">
        <f>M$4*INDEX(ACA!$E$2:$E$156, MATCH('Calcs - ACA values'!$A21,ACA!$B$2:$B$156,0))</f>
        <v>736.26319999999998</v>
      </c>
      <c r="N21" s="27">
        <f>N$4*INDEX(ACA!$E$2:$E$156, MATCH('Calcs - ACA values'!$A21,ACA!$B$2:$B$156,0))</f>
        <v>481.8193</v>
      </c>
      <c r="O21" s="27">
        <f>O$4*INDEX(ACA!$E$2:$E$156, MATCH('Calcs - ACA values'!$A21,ACA!$B$2:$B$156,0))</f>
        <v>682.12620000000004</v>
      </c>
      <c r="P21" s="27">
        <f>P$4*INDEX(ACA!$E$2:$E$156, MATCH('Calcs - ACA values'!$A21,ACA!$B$2:$B$156,0))</f>
        <v>443.92340000000002</v>
      </c>
      <c r="Q21" s="27">
        <f>Q$4*INDEX(ACA!$E$2:$E$156, MATCH('Calcs - ACA values'!$A21,ACA!$B$2:$B$156,0))</f>
        <v>627.98919999999998</v>
      </c>
      <c r="R21" s="27">
        <f>R$4*INDEX(ACA!$E$2:$E$156, MATCH('Calcs - ACA values'!$A21,ACA!$B$2:$B$156,0))</f>
        <v>281.51240000000001</v>
      </c>
      <c r="S21" s="27">
        <f>S$4*INDEX(ACA!$E$2:$E$156, MATCH('Calcs - ACA values'!$A21,ACA!$B$2:$B$156,0))</f>
        <v>449.33710000000002</v>
      </c>
      <c r="T21" s="27">
        <f>T$4*INDEX(ACA!$E$2:$E$156, MATCH('Calcs - ACA values'!$A21,ACA!$B$2:$B$156,0))</f>
        <v>232.78910000000002</v>
      </c>
      <c r="U21" s="27">
        <f>U$4*INDEX(ACA!$E$2:$E$156, MATCH('Calcs - ACA values'!$A21,ACA!$B$2:$B$156,0))</f>
        <v>335.64940000000001</v>
      </c>
      <c r="V21" s="27">
        <f>V$4*INDEX(ACA!$E$2:$E$156, MATCH('Calcs - ACA values'!$A21,ACA!$B$2:$B$156,0))</f>
        <v>1185.6003000000001</v>
      </c>
      <c r="W21" s="27">
        <f>W$4*INDEX(ACA!$E$2:$E$156, MATCH('Calcs - ACA values'!$A21,ACA!$B$2:$B$156,0))</f>
        <v>1797.3484000000001</v>
      </c>
      <c r="X21" s="27">
        <f>X$4*INDEX(ACA!$E$2:$E$156, MATCH('Calcs - ACA values'!$A21,ACA!$B$2:$B$156,0))</f>
        <v>595.50700000000006</v>
      </c>
      <c r="Y21" s="27">
        <f>Y$4*INDEX(ACA!$E$2:$E$156, MATCH('Calcs - ACA values'!$A21,ACA!$B$2:$B$156,0))</f>
        <v>1607.8688999999999</v>
      </c>
      <c r="Z21" s="27">
        <f>Z$4*INDEX(ACA!$E$2:$E$156, MATCH('Calcs - ACA values'!$A21,ACA!$B$2:$B$156,0))</f>
        <v>127546.772</v>
      </c>
      <c r="AA21" s="27">
        <f>AA$4*INDEX(ACA!$E$2:$E$156, MATCH('Calcs - ACA values'!$A21,ACA!$B$2:$B$156,0))</f>
        <v>127546.772</v>
      </c>
      <c r="AB21" s="27">
        <f>AB$4*INDEX(ACA!$E$2:$E$156, MATCH('Calcs - ACA values'!$A21,ACA!$B$2:$B$156,0))</f>
        <v>48723.3</v>
      </c>
      <c r="AC21" s="27">
        <f>AC$4*INDEX(ACA!$E$2:$E$156, MATCH('Calcs - ACA values'!$A21,ACA!$B$2:$B$156,0))</f>
        <v>75791.8</v>
      </c>
      <c r="AD21" s="27">
        <f>AD$4*INDEX(ACA!$E$2:$E$156, MATCH('Calcs - ACA values'!$A21,ACA!$B$2:$B$156,0))</f>
        <v>0</v>
      </c>
      <c r="AE21" s="27">
        <f>AE$4*INDEX(ACA!$E$2:$E$156, MATCH('Calcs - ACA values'!$A21,ACA!$B$2:$B$156,0))</f>
        <v>974.46600000000001</v>
      </c>
      <c r="AF21" s="27">
        <f>AF$4*INDEX(ACA!$E$2:$E$156, MATCH('Calcs - ACA values'!$A21,ACA!$B$2:$B$156,0))</f>
        <v>1396.7346</v>
      </c>
    </row>
    <row r="22" spans="1:32" x14ac:dyDescent="0.35">
      <c r="A22" s="11">
        <v>306</v>
      </c>
      <c r="B22" s="18" t="s">
        <v>3</v>
      </c>
      <c r="C22" s="27">
        <f>C$4*INDEX(ACA!$E$2:$E$156, MATCH('Calcs - ACA values'!$A22,ACA!$B$2:$B$156,0))</f>
        <v>3381.3970200000003</v>
      </c>
      <c r="D22" s="27">
        <f>D$4*INDEX(ACA!$E$2:$E$156, MATCH('Calcs - ACA values'!$A22,ACA!$B$2:$B$156,0))</f>
        <v>4768.3869599999998</v>
      </c>
      <c r="E22" s="27">
        <f>E$4*INDEX(ACA!$E$2:$E$156, MATCH('Calcs - ACA values'!$A22,ACA!$B$2:$B$156,0))</f>
        <v>5373.6386200000006</v>
      </c>
      <c r="F22" s="27">
        <f>F$4*INDEX(ACA!$E$2:$E$156, MATCH('Calcs - ACA values'!$A22,ACA!$B$2:$B$156,0))</f>
        <v>622.57550000000003</v>
      </c>
      <c r="G22" s="27">
        <f>G$4*INDEX(ACA!$E$2:$E$156, MATCH('Calcs - ACA values'!$A22,ACA!$B$2:$B$156,0))</f>
        <v>909.50160000000005</v>
      </c>
      <c r="H22" s="27">
        <f>H$4*INDEX(ACA!$E$2:$E$156, MATCH('Calcs - ACA values'!$A22,ACA!$B$2:$B$156,0))</f>
        <v>498.06040000000002</v>
      </c>
      <c r="I22" s="27">
        <f>I$4*INDEX(ACA!$E$2:$E$156, MATCH('Calcs - ACA values'!$A22,ACA!$B$2:$B$156,0))</f>
        <v>498.06040000000002</v>
      </c>
      <c r="J22" s="27">
        <f>J$4*INDEX(ACA!$E$2:$E$156, MATCH('Calcs - ACA values'!$A22,ACA!$B$2:$B$156,0))</f>
        <v>671.29880000000003</v>
      </c>
      <c r="K22" s="27">
        <f>K$4*INDEX(ACA!$E$2:$E$156, MATCH('Calcs - ACA values'!$A22,ACA!$B$2:$B$156,0))</f>
        <v>936.57010000000002</v>
      </c>
      <c r="L22" s="27">
        <f>L$4*INDEX(ACA!$E$2:$E$156, MATCH('Calcs - ACA values'!$A22,ACA!$B$2:$B$156,0))</f>
        <v>514.30150000000003</v>
      </c>
      <c r="M22" s="27">
        <f>M$4*INDEX(ACA!$E$2:$E$156, MATCH('Calcs - ACA values'!$A22,ACA!$B$2:$B$156,0))</f>
        <v>736.26319999999998</v>
      </c>
      <c r="N22" s="27">
        <f>N$4*INDEX(ACA!$E$2:$E$156, MATCH('Calcs - ACA values'!$A22,ACA!$B$2:$B$156,0))</f>
        <v>481.8193</v>
      </c>
      <c r="O22" s="27">
        <f>O$4*INDEX(ACA!$E$2:$E$156, MATCH('Calcs - ACA values'!$A22,ACA!$B$2:$B$156,0))</f>
        <v>682.12620000000004</v>
      </c>
      <c r="P22" s="27">
        <f>P$4*INDEX(ACA!$E$2:$E$156, MATCH('Calcs - ACA values'!$A22,ACA!$B$2:$B$156,0))</f>
        <v>443.92340000000002</v>
      </c>
      <c r="Q22" s="27">
        <f>Q$4*INDEX(ACA!$E$2:$E$156, MATCH('Calcs - ACA values'!$A22,ACA!$B$2:$B$156,0))</f>
        <v>627.98919999999998</v>
      </c>
      <c r="R22" s="27">
        <f>R$4*INDEX(ACA!$E$2:$E$156, MATCH('Calcs - ACA values'!$A22,ACA!$B$2:$B$156,0))</f>
        <v>281.51240000000001</v>
      </c>
      <c r="S22" s="27">
        <f>S$4*INDEX(ACA!$E$2:$E$156, MATCH('Calcs - ACA values'!$A22,ACA!$B$2:$B$156,0))</f>
        <v>449.33710000000002</v>
      </c>
      <c r="T22" s="27">
        <f>T$4*INDEX(ACA!$E$2:$E$156, MATCH('Calcs - ACA values'!$A22,ACA!$B$2:$B$156,0))</f>
        <v>232.78910000000002</v>
      </c>
      <c r="U22" s="27">
        <f>U$4*INDEX(ACA!$E$2:$E$156, MATCH('Calcs - ACA values'!$A22,ACA!$B$2:$B$156,0))</f>
        <v>335.64940000000001</v>
      </c>
      <c r="V22" s="27">
        <f>V$4*INDEX(ACA!$E$2:$E$156, MATCH('Calcs - ACA values'!$A22,ACA!$B$2:$B$156,0))</f>
        <v>1185.6003000000001</v>
      </c>
      <c r="W22" s="27">
        <f>W$4*INDEX(ACA!$E$2:$E$156, MATCH('Calcs - ACA values'!$A22,ACA!$B$2:$B$156,0))</f>
        <v>1797.3484000000001</v>
      </c>
      <c r="X22" s="27">
        <f>X$4*INDEX(ACA!$E$2:$E$156, MATCH('Calcs - ACA values'!$A22,ACA!$B$2:$B$156,0))</f>
        <v>595.50700000000006</v>
      </c>
      <c r="Y22" s="27">
        <f>Y$4*INDEX(ACA!$E$2:$E$156, MATCH('Calcs - ACA values'!$A22,ACA!$B$2:$B$156,0))</f>
        <v>1607.8688999999999</v>
      </c>
      <c r="Z22" s="27">
        <f>Z$4*INDEX(ACA!$E$2:$E$156, MATCH('Calcs - ACA values'!$A22,ACA!$B$2:$B$156,0))</f>
        <v>127546.772</v>
      </c>
      <c r="AA22" s="27">
        <f>AA$4*INDEX(ACA!$E$2:$E$156, MATCH('Calcs - ACA values'!$A22,ACA!$B$2:$B$156,0))</f>
        <v>127546.772</v>
      </c>
      <c r="AB22" s="27">
        <f>AB$4*INDEX(ACA!$E$2:$E$156, MATCH('Calcs - ACA values'!$A22,ACA!$B$2:$B$156,0))</f>
        <v>48723.3</v>
      </c>
      <c r="AC22" s="27">
        <f>AC$4*INDEX(ACA!$E$2:$E$156, MATCH('Calcs - ACA values'!$A22,ACA!$B$2:$B$156,0))</f>
        <v>75791.8</v>
      </c>
      <c r="AD22" s="27">
        <f>AD$4*INDEX(ACA!$E$2:$E$156, MATCH('Calcs - ACA values'!$A22,ACA!$B$2:$B$156,0))</f>
        <v>0</v>
      </c>
      <c r="AE22" s="27">
        <f>AE$4*INDEX(ACA!$E$2:$E$156, MATCH('Calcs - ACA values'!$A22,ACA!$B$2:$B$156,0))</f>
        <v>974.46600000000001</v>
      </c>
      <c r="AF22" s="27">
        <f>AF$4*INDEX(ACA!$E$2:$E$156, MATCH('Calcs - ACA values'!$A22,ACA!$B$2:$B$156,0))</f>
        <v>1396.7346</v>
      </c>
    </row>
    <row r="23" spans="1:32" x14ac:dyDescent="0.35">
      <c r="A23" s="11">
        <v>307</v>
      </c>
      <c r="B23" s="18" t="s">
        <v>22</v>
      </c>
      <c r="C23" s="27">
        <f>C$4*INDEX(ACA!$E$2:$E$156, MATCH('Calcs - ACA values'!$A23,ACA!$B$2:$B$156,0))</f>
        <v>3579.3952199999999</v>
      </c>
      <c r="D23" s="27">
        <f>D$4*INDEX(ACA!$E$2:$E$156, MATCH('Calcs - ACA values'!$A23,ACA!$B$2:$B$156,0))</f>
        <v>5047.6005599999999</v>
      </c>
      <c r="E23" s="27">
        <f>E$4*INDEX(ACA!$E$2:$E$156, MATCH('Calcs - ACA values'!$A23,ACA!$B$2:$B$156,0))</f>
        <v>5688.2928199999997</v>
      </c>
      <c r="F23" s="27">
        <f>F$4*INDEX(ACA!$E$2:$E$156, MATCH('Calcs - ACA values'!$A23,ACA!$B$2:$B$156,0))</f>
        <v>659.03049999999996</v>
      </c>
      <c r="G23" s="27">
        <f>G$4*INDEX(ACA!$E$2:$E$156, MATCH('Calcs - ACA values'!$A23,ACA!$B$2:$B$156,0))</f>
        <v>962.75759999999991</v>
      </c>
      <c r="H23" s="27">
        <f>H$4*INDEX(ACA!$E$2:$E$156, MATCH('Calcs - ACA values'!$A23,ACA!$B$2:$B$156,0))</f>
        <v>527.22439999999995</v>
      </c>
      <c r="I23" s="27">
        <f>I$4*INDEX(ACA!$E$2:$E$156, MATCH('Calcs - ACA values'!$A23,ACA!$B$2:$B$156,0))</f>
        <v>527.22439999999995</v>
      </c>
      <c r="J23" s="27">
        <f>J$4*INDEX(ACA!$E$2:$E$156, MATCH('Calcs - ACA values'!$A23,ACA!$B$2:$B$156,0))</f>
        <v>710.60679999999991</v>
      </c>
      <c r="K23" s="27">
        <f>K$4*INDEX(ACA!$E$2:$E$156, MATCH('Calcs - ACA values'!$A23,ACA!$B$2:$B$156,0))</f>
        <v>991.41109999999992</v>
      </c>
      <c r="L23" s="27">
        <f>L$4*INDEX(ACA!$E$2:$E$156, MATCH('Calcs - ACA values'!$A23,ACA!$B$2:$B$156,0))</f>
        <v>544.41649999999993</v>
      </c>
      <c r="M23" s="27">
        <f>M$4*INDEX(ACA!$E$2:$E$156, MATCH('Calcs - ACA values'!$A23,ACA!$B$2:$B$156,0))</f>
        <v>779.37519999999995</v>
      </c>
      <c r="N23" s="27">
        <f>N$4*INDEX(ACA!$E$2:$E$156, MATCH('Calcs - ACA values'!$A23,ACA!$B$2:$B$156,0))</f>
        <v>510.03229999999996</v>
      </c>
      <c r="O23" s="27">
        <f>O$4*INDEX(ACA!$E$2:$E$156, MATCH('Calcs - ACA values'!$A23,ACA!$B$2:$B$156,0))</f>
        <v>722.06819999999993</v>
      </c>
      <c r="P23" s="27">
        <f>P$4*INDEX(ACA!$E$2:$E$156, MATCH('Calcs - ACA values'!$A23,ACA!$B$2:$B$156,0))</f>
        <v>469.91739999999999</v>
      </c>
      <c r="Q23" s="27">
        <f>Q$4*INDEX(ACA!$E$2:$E$156, MATCH('Calcs - ACA values'!$A23,ACA!$B$2:$B$156,0))</f>
        <v>664.76119999999992</v>
      </c>
      <c r="R23" s="27">
        <f>R$4*INDEX(ACA!$E$2:$E$156, MATCH('Calcs - ACA values'!$A23,ACA!$B$2:$B$156,0))</f>
        <v>297.99639999999999</v>
      </c>
      <c r="S23" s="27">
        <f>S$4*INDEX(ACA!$E$2:$E$156, MATCH('Calcs - ACA values'!$A23,ACA!$B$2:$B$156,0))</f>
        <v>475.6481</v>
      </c>
      <c r="T23" s="27">
        <f>T$4*INDEX(ACA!$E$2:$E$156, MATCH('Calcs - ACA values'!$A23,ACA!$B$2:$B$156,0))</f>
        <v>246.42009999999999</v>
      </c>
      <c r="U23" s="27">
        <f>U$4*INDEX(ACA!$E$2:$E$156, MATCH('Calcs - ACA values'!$A23,ACA!$B$2:$B$156,0))</f>
        <v>355.30339999999995</v>
      </c>
      <c r="V23" s="27">
        <f>V$4*INDEX(ACA!$E$2:$E$156, MATCH('Calcs - ACA values'!$A23,ACA!$B$2:$B$156,0))</f>
        <v>1255.0232999999998</v>
      </c>
      <c r="W23" s="27">
        <f>W$4*INDEX(ACA!$E$2:$E$156, MATCH('Calcs - ACA values'!$A23,ACA!$B$2:$B$156,0))</f>
        <v>1902.5924</v>
      </c>
      <c r="X23" s="27">
        <f>X$4*INDEX(ACA!$E$2:$E$156, MATCH('Calcs - ACA values'!$A23,ACA!$B$2:$B$156,0))</f>
        <v>630.37699999999995</v>
      </c>
      <c r="Y23" s="27">
        <f>Y$4*INDEX(ACA!$E$2:$E$156, MATCH('Calcs - ACA values'!$A23,ACA!$B$2:$B$156,0))</f>
        <v>1702.0178999999998</v>
      </c>
      <c r="Z23" s="27">
        <f>Z$4*INDEX(ACA!$E$2:$E$156, MATCH('Calcs - ACA values'!$A23,ACA!$B$2:$B$156,0))</f>
        <v>135015.29199999999</v>
      </c>
      <c r="AA23" s="27">
        <f>AA$4*INDEX(ACA!$E$2:$E$156, MATCH('Calcs - ACA values'!$A23,ACA!$B$2:$B$156,0))</f>
        <v>135015.29199999999</v>
      </c>
      <c r="AB23" s="27">
        <f>AB$4*INDEX(ACA!$E$2:$E$156, MATCH('Calcs - ACA values'!$A23,ACA!$B$2:$B$156,0))</f>
        <v>51576.299999999996</v>
      </c>
      <c r="AC23" s="27">
        <f>AC$4*INDEX(ACA!$E$2:$E$156, MATCH('Calcs - ACA values'!$A23,ACA!$B$2:$B$156,0))</f>
        <v>80229.799999999988</v>
      </c>
      <c r="AD23" s="27">
        <f>AD$4*INDEX(ACA!$E$2:$E$156, MATCH('Calcs - ACA values'!$A23,ACA!$B$2:$B$156,0))</f>
        <v>0</v>
      </c>
      <c r="AE23" s="27">
        <f>AE$4*INDEX(ACA!$E$2:$E$156, MATCH('Calcs - ACA values'!$A23,ACA!$B$2:$B$156,0))</f>
        <v>1031.5259999999998</v>
      </c>
      <c r="AF23" s="27">
        <f>AF$4*INDEX(ACA!$E$2:$E$156, MATCH('Calcs - ACA values'!$A23,ACA!$B$2:$B$156,0))</f>
        <v>1478.5205999999998</v>
      </c>
    </row>
    <row r="24" spans="1:32" x14ac:dyDescent="0.35">
      <c r="A24" s="11">
        <v>308</v>
      </c>
      <c r="B24" s="18" t="s">
        <v>23</v>
      </c>
      <c r="C24" s="27">
        <f>C$4*INDEX(ACA!$E$2:$E$156, MATCH('Calcs - ACA values'!$A24,ACA!$B$2:$B$156,0))</f>
        <v>3381.3970200000003</v>
      </c>
      <c r="D24" s="27">
        <f>D$4*INDEX(ACA!$E$2:$E$156, MATCH('Calcs - ACA values'!$A24,ACA!$B$2:$B$156,0))</f>
        <v>4768.3869599999998</v>
      </c>
      <c r="E24" s="27">
        <f>E$4*INDEX(ACA!$E$2:$E$156, MATCH('Calcs - ACA values'!$A24,ACA!$B$2:$B$156,0))</f>
        <v>5373.6386200000006</v>
      </c>
      <c r="F24" s="27">
        <f>F$4*INDEX(ACA!$E$2:$E$156, MATCH('Calcs - ACA values'!$A24,ACA!$B$2:$B$156,0))</f>
        <v>622.57550000000003</v>
      </c>
      <c r="G24" s="27">
        <f>G$4*INDEX(ACA!$E$2:$E$156, MATCH('Calcs - ACA values'!$A24,ACA!$B$2:$B$156,0))</f>
        <v>909.50160000000005</v>
      </c>
      <c r="H24" s="27">
        <f>H$4*INDEX(ACA!$E$2:$E$156, MATCH('Calcs - ACA values'!$A24,ACA!$B$2:$B$156,0))</f>
        <v>498.06040000000002</v>
      </c>
      <c r="I24" s="27">
        <f>I$4*INDEX(ACA!$E$2:$E$156, MATCH('Calcs - ACA values'!$A24,ACA!$B$2:$B$156,0))</f>
        <v>498.06040000000002</v>
      </c>
      <c r="J24" s="27">
        <f>J$4*INDEX(ACA!$E$2:$E$156, MATCH('Calcs - ACA values'!$A24,ACA!$B$2:$B$156,0))</f>
        <v>671.29880000000003</v>
      </c>
      <c r="K24" s="27">
        <f>K$4*INDEX(ACA!$E$2:$E$156, MATCH('Calcs - ACA values'!$A24,ACA!$B$2:$B$156,0))</f>
        <v>936.57010000000002</v>
      </c>
      <c r="L24" s="27">
        <f>L$4*INDEX(ACA!$E$2:$E$156, MATCH('Calcs - ACA values'!$A24,ACA!$B$2:$B$156,0))</f>
        <v>514.30150000000003</v>
      </c>
      <c r="M24" s="27">
        <f>M$4*INDEX(ACA!$E$2:$E$156, MATCH('Calcs - ACA values'!$A24,ACA!$B$2:$B$156,0))</f>
        <v>736.26319999999998</v>
      </c>
      <c r="N24" s="27">
        <f>N$4*INDEX(ACA!$E$2:$E$156, MATCH('Calcs - ACA values'!$A24,ACA!$B$2:$B$156,0))</f>
        <v>481.8193</v>
      </c>
      <c r="O24" s="27">
        <f>O$4*INDEX(ACA!$E$2:$E$156, MATCH('Calcs - ACA values'!$A24,ACA!$B$2:$B$156,0))</f>
        <v>682.12620000000004</v>
      </c>
      <c r="P24" s="27">
        <f>P$4*INDEX(ACA!$E$2:$E$156, MATCH('Calcs - ACA values'!$A24,ACA!$B$2:$B$156,0))</f>
        <v>443.92340000000002</v>
      </c>
      <c r="Q24" s="27">
        <f>Q$4*INDEX(ACA!$E$2:$E$156, MATCH('Calcs - ACA values'!$A24,ACA!$B$2:$B$156,0))</f>
        <v>627.98919999999998</v>
      </c>
      <c r="R24" s="27">
        <f>R$4*INDEX(ACA!$E$2:$E$156, MATCH('Calcs - ACA values'!$A24,ACA!$B$2:$B$156,0))</f>
        <v>281.51240000000001</v>
      </c>
      <c r="S24" s="27">
        <f>S$4*INDEX(ACA!$E$2:$E$156, MATCH('Calcs - ACA values'!$A24,ACA!$B$2:$B$156,0))</f>
        <v>449.33710000000002</v>
      </c>
      <c r="T24" s="27">
        <f>T$4*INDEX(ACA!$E$2:$E$156, MATCH('Calcs - ACA values'!$A24,ACA!$B$2:$B$156,0))</f>
        <v>232.78910000000002</v>
      </c>
      <c r="U24" s="27">
        <f>U$4*INDEX(ACA!$E$2:$E$156, MATCH('Calcs - ACA values'!$A24,ACA!$B$2:$B$156,0))</f>
        <v>335.64940000000001</v>
      </c>
      <c r="V24" s="27">
        <f>V$4*INDEX(ACA!$E$2:$E$156, MATCH('Calcs - ACA values'!$A24,ACA!$B$2:$B$156,0))</f>
        <v>1185.6003000000001</v>
      </c>
      <c r="W24" s="27">
        <f>W$4*INDEX(ACA!$E$2:$E$156, MATCH('Calcs - ACA values'!$A24,ACA!$B$2:$B$156,0))</f>
        <v>1797.3484000000001</v>
      </c>
      <c r="X24" s="27">
        <f>X$4*INDEX(ACA!$E$2:$E$156, MATCH('Calcs - ACA values'!$A24,ACA!$B$2:$B$156,0))</f>
        <v>595.50700000000006</v>
      </c>
      <c r="Y24" s="27">
        <f>Y$4*INDEX(ACA!$E$2:$E$156, MATCH('Calcs - ACA values'!$A24,ACA!$B$2:$B$156,0))</f>
        <v>1607.8688999999999</v>
      </c>
      <c r="Z24" s="27">
        <f>Z$4*INDEX(ACA!$E$2:$E$156, MATCH('Calcs - ACA values'!$A24,ACA!$B$2:$B$156,0))</f>
        <v>127546.772</v>
      </c>
      <c r="AA24" s="27">
        <f>AA$4*INDEX(ACA!$E$2:$E$156, MATCH('Calcs - ACA values'!$A24,ACA!$B$2:$B$156,0))</f>
        <v>127546.772</v>
      </c>
      <c r="AB24" s="27">
        <f>AB$4*INDEX(ACA!$E$2:$E$156, MATCH('Calcs - ACA values'!$A24,ACA!$B$2:$B$156,0))</f>
        <v>48723.3</v>
      </c>
      <c r="AC24" s="27">
        <f>AC$4*INDEX(ACA!$E$2:$E$156, MATCH('Calcs - ACA values'!$A24,ACA!$B$2:$B$156,0))</f>
        <v>75791.8</v>
      </c>
      <c r="AD24" s="27">
        <f>AD$4*INDEX(ACA!$E$2:$E$156, MATCH('Calcs - ACA values'!$A24,ACA!$B$2:$B$156,0))</f>
        <v>0</v>
      </c>
      <c r="AE24" s="27">
        <f>AE$4*INDEX(ACA!$E$2:$E$156, MATCH('Calcs - ACA values'!$A24,ACA!$B$2:$B$156,0))</f>
        <v>974.46600000000001</v>
      </c>
      <c r="AF24" s="27">
        <f>AF$4*INDEX(ACA!$E$2:$E$156, MATCH('Calcs - ACA values'!$A24,ACA!$B$2:$B$156,0))</f>
        <v>1396.7346</v>
      </c>
    </row>
    <row r="25" spans="1:32" x14ac:dyDescent="0.35">
      <c r="A25" s="11">
        <v>309</v>
      </c>
      <c r="B25" s="18" t="s">
        <v>24</v>
      </c>
      <c r="C25" s="27">
        <f>C$4*INDEX(ACA!$E$2:$E$156, MATCH('Calcs - ACA values'!$A25,ACA!$B$2:$B$156,0))</f>
        <v>3528.5215499999999</v>
      </c>
      <c r="D25" s="27">
        <f>D$4*INDEX(ACA!$E$2:$E$156, MATCH('Calcs - ACA values'!$A25,ACA!$B$2:$B$156,0))</f>
        <v>4975.8594000000003</v>
      </c>
      <c r="E25" s="27">
        <f>E$4*INDEX(ACA!$E$2:$E$156, MATCH('Calcs - ACA values'!$A25,ACA!$B$2:$B$156,0))</f>
        <v>5607.4455500000004</v>
      </c>
      <c r="F25" s="27">
        <f>F$4*INDEX(ACA!$E$2:$E$156, MATCH('Calcs - ACA values'!$A25,ACA!$B$2:$B$156,0))</f>
        <v>649.66375000000005</v>
      </c>
      <c r="G25" s="27">
        <f>G$4*INDEX(ACA!$E$2:$E$156, MATCH('Calcs - ACA values'!$A25,ACA!$B$2:$B$156,0))</f>
        <v>949.07400000000007</v>
      </c>
      <c r="H25" s="27">
        <f>H$4*INDEX(ACA!$E$2:$E$156, MATCH('Calcs - ACA values'!$A25,ACA!$B$2:$B$156,0))</f>
        <v>519.73099999999999</v>
      </c>
      <c r="I25" s="27">
        <f>I$4*INDEX(ACA!$E$2:$E$156, MATCH('Calcs - ACA values'!$A25,ACA!$B$2:$B$156,0))</f>
        <v>519.73099999999999</v>
      </c>
      <c r="J25" s="27">
        <f>J$4*INDEX(ACA!$E$2:$E$156, MATCH('Calcs - ACA values'!$A25,ACA!$B$2:$B$156,0))</f>
        <v>700.50700000000006</v>
      </c>
      <c r="K25" s="27">
        <f>K$4*INDEX(ACA!$E$2:$E$156, MATCH('Calcs - ACA values'!$A25,ACA!$B$2:$B$156,0))</f>
        <v>977.32024999999999</v>
      </c>
      <c r="L25" s="27">
        <f>L$4*INDEX(ACA!$E$2:$E$156, MATCH('Calcs - ACA values'!$A25,ACA!$B$2:$B$156,0))</f>
        <v>536.67875000000004</v>
      </c>
      <c r="M25" s="27">
        <f>M$4*INDEX(ACA!$E$2:$E$156, MATCH('Calcs - ACA values'!$A25,ACA!$B$2:$B$156,0))</f>
        <v>768.298</v>
      </c>
      <c r="N25" s="27">
        <f>N$4*INDEX(ACA!$E$2:$E$156, MATCH('Calcs - ACA values'!$A25,ACA!$B$2:$B$156,0))</f>
        <v>502.78325000000001</v>
      </c>
      <c r="O25" s="27">
        <f>O$4*INDEX(ACA!$E$2:$E$156, MATCH('Calcs - ACA values'!$A25,ACA!$B$2:$B$156,0))</f>
        <v>711.80550000000005</v>
      </c>
      <c r="P25" s="27">
        <f>P$4*INDEX(ACA!$E$2:$E$156, MATCH('Calcs - ACA values'!$A25,ACA!$B$2:$B$156,0))</f>
        <v>463.23849999999999</v>
      </c>
      <c r="Q25" s="27">
        <f>Q$4*INDEX(ACA!$E$2:$E$156, MATCH('Calcs - ACA values'!$A25,ACA!$B$2:$B$156,0))</f>
        <v>655.31299999999999</v>
      </c>
      <c r="R25" s="27">
        <f>R$4*INDEX(ACA!$E$2:$E$156, MATCH('Calcs - ACA values'!$A25,ACA!$B$2:$B$156,0))</f>
        <v>293.76100000000002</v>
      </c>
      <c r="S25" s="27">
        <f>S$4*INDEX(ACA!$E$2:$E$156, MATCH('Calcs - ACA values'!$A25,ACA!$B$2:$B$156,0))</f>
        <v>468.88774999999998</v>
      </c>
      <c r="T25" s="27">
        <f>T$4*INDEX(ACA!$E$2:$E$156, MATCH('Calcs - ACA values'!$A25,ACA!$B$2:$B$156,0))</f>
        <v>242.91775000000001</v>
      </c>
      <c r="U25" s="27">
        <f>U$4*INDEX(ACA!$E$2:$E$156, MATCH('Calcs - ACA values'!$A25,ACA!$B$2:$B$156,0))</f>
        <v>350.25350000000003</v>
      </c>
      <c r="V25" s="27">
        <f>V$4*INDEX(ACA!$E$2:$E$156, MATCH('Calcs - ACA values'!$A25,ACA!$B$2:$B$156,0))</f>
        <v>1237.1857500000001</v>
      </c>
      <c r="W25" s="27">
        <f>W$4*INDEX(ACA!$E$2:$E$156, MATCH('Calcs - ACA values'!$A25,ACA!$B$2:$B$156,0))</f>
        <v>1875.5509999999999</v>
      </c>
      <c r="X25" s="27">
        <f>X$4*INDEX(ACA!$E$2:$E$156, MATCH('Calcs - ACA values'!$A25,ACA!$B$2:$B$156,0))</f>
        <v>621.41750000000002</v>
      </c>
      <c r="Y25" s="27">
        <f>Y$4*INDEX(ACA!$E$2:$E$156, MATCH('Calcs - ACA values'!$A25,ACA!$B$2:$B$156,0))</f>
        <v>1677.82725</v>
      </c>
      <c r="Z25" s="27">
        <f>Z$4*INDEX(ACA!$E$2:$E$156, MATCH('Calcs - ACA values'!$A25,ACA!$B$2:$B$156,0))</f>
        <v>133096.33000000002</v>
      </c>
      <c r="AA25" s="27">
        <f>AA$4*INDEX(ACA!$E$2:$E$156, MATCH('Calcs - ACA values'!$A25,ACA!$B$2:$B$156,0))</f>
        <v>133096.33000000002</v>
      </c>
      <c r="AB25" s="27">
        <f>AB$4*INDEX(ACA!$E$2:$E$156, MATCH('Calcs - ACA values'!$A25,ACA!$B$2:$B$156,0))</f>
        <v>50843.25</v>
      </c>
      <c r="AC25" s="27">
        <f>AC$4*INDEX(ACA!$E$2:$E$156, MATCH('Calcs - ACA values'!$A25,ACA!$B$2:$B$156,0))</f>
        <v>79089.5</v>
      </c>
      <c r="AD25" s="27">
        <f>AD$4*INDEX(ACA!$E$2:$E$156, MATCH('Calcs - ACA values'!$A25,ACA!$B$2:$B$156,0))</f>
        <v>0</v>
      </c>
      <c r="AE25" s="27">
        <f>AE$4*INDEX(ACA!$E$2:$E$156, MATCH('Calcs - ACA values'!$A25,ACA!$B$2:$B$156,0))</f>
        <v>1016.865</v>
      </c>
      <c r="AF25" s="27">
        <f>AF$4*INDEX(ACA!$E$2:$E$156, MATCH('Calcs - ACA values'!$A25,ACA!$B$2:$B$156,0))</f>
        <v>1457.5065</v>
      </c>
    </row>
    <row r="26" spans="1:32" x14ac:dyDescent="0.35">
      <c r="A26" s="11">
        <v>310</v>
      </c>
      <c r="B26" s="18" t="s">
        <v>25</v>
      </c>
      <c r="C26" s="27">
        <f>C$4*INDEX(ACA!$E$2:$E$156, MATCH('Calcs - ACA values'!$A26,ACA!$B$2:$B$156,0))</f>
        <v>3432.2394600000002</v>
      </c>
      <c r="D26" s="27">
        <f>D$4*INDEX(ACA!$E$2:$E$156, MATCH('Calcs - ACA values'!$A26,ACA!$B$2:$B$156,0))</f>
        <v>4840.0840800000005</v>
      </c>
      <c r="E26" s="27">
        <f>E$4*INDEX(ACA!$E$2:$E$156, MATCH('Calcs - ACA values'!$A26,ACA!$B$2:$B$156,0))</f>
        <v>5454.4362600000004</v>
      </c>
      <c r="F26" s="27">
        <f>F$4*INDEX(ACA!$E$2:$E$156, MATCH('Calcs - ACA values'!$A26,ACA!$B$2:$B$156,0))</f>
        <v>631.93650000000002</v>
      </c>
      <c r="G26" s="27">
        <f>G$4*INDEX(ACA!$E$2:$E$156, MATCH('Calcs - ACA values'!$A26,ACA!$B$2:$B$156,0))</f>
        <v>923.17680000000007</v>
      </c>
      <c r="H26" s="27">
        <f>H$4*INDEX(ACA!$E$2:$E$156, MATCH('Calcs - ACA values'!$A26,ACA!$B$2:$B$156,0))</f>
        <v>505.54920000000004</v>
      </c>
      <c r="I26" s="27">
        <f>I$4*INDEX(ACA!$E$2:$E$156, MATCH('Calcs - ACA values'!$A26,ACA!$B$2:$B$156,0))</f>
        <v>505.54920000000004</v>
      </c>
      <c r="J26" s="27">
        <f>J$4*INDEX(ACA!$E$2:$E$156, MATCH('Calcs - ACA values'!$A26,ACA!$B$2:$B$156,0))</f>
        <v>681.39240000000007</v>
      </c>
      <c r="K26" s="27">
        <f>K$4*INDEX(ACA!$E$2:$E$156, MATCH('Calcs - ACA values'!$A26,ACA!$B$2:$B$156,0))</f>
        <v>950.65230000000008</v>
      </c>
      <c r="L26" s="27">
        <f>L$4*INDEX(ACA!$E$2:$E$156, MATCH('Calcs - ACA values'!$A26,ACA!$B$2:$B$156,0))</f>
        <v>522.03450000000009</v>
      </c>
      <c r="M26" s="27">
        <f>M$4*INDEX(ACA!$E$2:$E$156, MATCH('Calcs - ACA values'!$A26,ACA!$B$2:$B$156,0))</f>
        <v>747.33360000000005</v>
      </c>
      <c r="N26" s="27">
        <f>N$4*INDEX(ACA!$E$2:$E$156, MATCH('Calcs - ACA values'!$A26,ACA!$B$2:$B$156,0))</f>
        <v>489.06390000000005</v>
      </c>
      <c r="O26" s="27">
        <f>O$4*INDEX(ACA!$E$2:$E$156, MATCH('Calcs - ACA values'!$A26,ACA!$B$2:$B$156,0))</f>
        <v>692.38260000000002</v>
      </c>
      <c r="P26" s="27">
        <f>P$4*INDEX(ACA!$E$2:$E$156, MATCH('Calcs - ACA values'!$A26,ACA!$B$2:$B$156,0))</f>
        <v>450.59820000000002</v>
      </c>
      <c r="Q26" s="27">
        <f>Q$4*INDEX(ACA!$E$2:$E$156, MATCH('Calcs - ACA values'!$A26,ACA!$B$2:$B$156,0))</f>
        <v>637.43160000000012</v>
      </c>
      <c r="R26" s="27">
        <f>R$4*INDEX(ACA!$E$2:$E$156, MATCH('Calcs - ACA values'!$A26,ACA!$B$2:$B$156,0))</f>
        <v>285.74520000000001</v>
      </c>
      <c r="S26" s="27">
        <f>S$4*INDEX(ACA!$E$2:$E$156, MATCH('Calcs - ACA values'!$A26,ACA!$B$2:$B$156,0))</f>
        <v>456.09330000000006</v>
      </c>
      <c r="T26" s="27">
        <f>T$4*INDEX(ACA!$E$2:$E$156, MATCH('Calcs - ACA values'!$A26,ACA!$B$2:$B$156,0))</f>
        <v>236.28930000000003</v>
      </c>
      <c r="U26" s="27">
        <f>U$4*INDEX(ACA!$E$2:$E$156, MATCH('Calcs - ACA values'!$A26,ACA!$B$2:$B$156,0))</f>
        <v>340.69620000000003</v>
      </c>
      <c r="V26" s="27">
        <f>V$4*INDEX(ACA!$E$2:$E$156, MATCH('Calcs - ACA values'!$A26,ACA!$B$2:$B$156,0))</f>
        <v>1203.4269000000002</v>
      </c>
      <c r="W26" s="27">
        <f>W$4*INDEX(ACA!$E$2:$E$156, MATCH('Calcs - ACA values'!$A26,ACA!$B$2:$B$156,0))</f>
        <v>1824.3732000000002</v>
      </c>
      <c r="X26" s="27">
        <f>X$4*INDEX(ACA!$E$2:$E$156, MATCH('Calcs - ACA values'!$A26,ACA!$B$2:$B$156,0))</f>
        <v>604.46100000000001</v>
      </c>
      <c r="Y26" s="27">
        <f>Y$4*INDEX(ACA!$E$2:$E$156, MATCH('Calcs - ACA values'!$A26,ACA!$B$2:$B$156,0))</f>
        <v>1632.0447000000001</v>
      </c>
      <c r="Z26" s="27">
        <f>Z$4*INDEX(ACA!$E$2:$E$156, MATCH('Calcs - ACA values'!$A26,ACA!$B$2:$B$156,0))</f>
        <v>129464.55600000001</v>
      </c>
      <c r="AA26" s="27">
        <f>AA$4*INDEX(ACA!$E$2:$E$156, MATCH('Calcs - ACA values'!$A26,ACA!$B$2:$B$156,0))</f>
        <v>129464.55600000001</v>
      </c>
      <c r="AB26" s="27">
        <f>AB$4*INDEX(ACA!$E$2:$E$156, MATCH('Calcs - ACA values'!$A26,ACA!$B$2:$B$156,0))</f>
        <v>49455.9</v>
      </c>
      <c r="AC26" s="27">
        <f>AC$4*INDEX(ACA!$E$2:$E$156, MATCH('Calcs - ACA values'!$A26,ACA!$B$2:$B$156,0))</f>
        <v>76931.400000000009</v>
      </c>
      <c r="AD26" s="27">
        <f>AD$4*INDEX(ACA!$E$2:$E$156, MATCH('Calcs - ACA values'!$A26,ACA!$B$2:$B$156,0))</f>
        <v>0</v>
      </c>
      <c r="AE26" s="27">
        <f>AE$4*INDEX(ACA!$E$2:$E$156, MATCH('Calcs - ACA values'!$A26,ACA!$B$2:$B$156,0))</f>
        <v>989.11800000000005</v>
      </c>
      <c r="AF26" s="27">
        <f>AF$4*INDEX(ACA!$E$2:$E$156, MATCH('Calcs - ACA values'!$A26,ACA!$B$2:$B$156,0))</f>
        <v>1417.7358000000002</v>
      </c>
    </row>
    <row r="27" spans="1:32" x14ac:dyDescent="0.35">
      <c r="A27" s="11">
        <v>311</v>
      </c>
      <c r="B27" s="18" t="s">
        <v>26</v>
      </c>
      <c r="C27" s="27">
        <f>C$4*INDEX(ACA!$E$2:$E$156, MATCH('Calcs - ACA values'!$A27,ACA!$B$2:$B$156,0))</f>
        <v>3381.3970200000003</v>
      </c>
      <c r="D27" s="27">
        <f>D$4*INDEX(ACA!$E$2:$E$156, MATCH('Calcs - ACA values'!$A27,ACA!$B$2:$B$156,0))</f>
        <v>4768.3869599999998</v>
      </c>
      <c r="E27" s="27">
        <f>E$4*INDEX(ACA!$E$2:$E$156, MATCH('Calcs - ACA values'!$A27,ACA!$B$2:$B$156,0))</f>
        <v>5373.6386200000006</v>
      </c>
      <c r="F27" s="27">
        <f>F$4*INDEX(ACA!$E$2:$E$156, MATCH('Calcs - ACA values'!$A27,ACA!$B$2:$B$156,0))</f>
        <v>622.57550000000003</v>
      </c>
      <c r="G27" s="27">
        <f>G$4*INDEX(ACA!$E$2:$E$156, MATCH('Calcs - ACA values'!$A27,ACA!$B$2:$B$156,0))</f>
        <v>909.50160000000005</v>
      </c>
      <c r="H27" s="27">
        <f>H$4*INDEX(ACA!$E$2:$E$156, MATCH('Calcs - ACA values'!$A27,ACA!$B$2:$B$156,0))</f>
        <v>498.06040000000002</v>
      </c>
      <c r="I27" s="27">
        <f>I$4*INDEX(ACA!$E$2:$E$156, MATCH('Calcs - ACA values'!$A27,ACA!$B$2:$B$156,0))</f>
        <v>498.06040000000002</v>
      </c>
      <c r="J27" s="27">
        <f>J$4*INDEX(ACA!$E$2:$E$156, MATCH('Calcs - ACA values'!$A27,ACA!$B$2:$B$156,0))</f>
        <v>671.29880000000003</v>
      </c>
      <c r="K27" s="27">
        <f>K$4*INDEX(ACA!$E$2:$E$156, MATCH('Calcs - ACA values'!$A27,ACA!$B$2:$B$156,0))</f>
        <v>936.57010000000002</v>
      </c>
      <c r="L27" s="27">
        <f>L$4*INDEX(ACA!$E$2:$E$156, MATCH('Calcs - ACA values'!$A27,ACA!$B$2:$B$156,0))</f>
        <v>514.30150000000003</v>
      </c>
      <c r="M27" s="27">
        <f>M$4*INDEX(ACA!$E$2:$E$156, MATCH('Calcs - ACA values'!$A27,ACA!$B$2:$B$156,0))</f>
        <v>736.26319999999998</v>
      </c>
      <c r="N27" s="27">
        <f>N$4*INDEX(ACA!$E$2:$E$156, MATCH('Calcs - ACA values'!$A27,ACA!$B$2:$B$156,0))</f>
        <v>481.8193</v>
      </c>
      <c r="O27" s="27">
        <f>O$4*INDEX(ACA!$E$2:$E$156, MATCH('Calcs - ACA values'!$A27,ACA!$B$2:$B$156,0))</f>
        <v>682.12620000000004</v>
      </c>
      <c r="P27" s="27">
        <f>P$4*INDEX(ACA!$E$2:$E$156, MATCH('Calcs - ACA values'!$A27,ACA!$B$2:$B$156,0))</f>
        <v>443.92340000000002</v>
      </c>
      <c r="Q27" s="27">
        <f>Q$4*INDEX(ACA!$E$2:$E$156, MATCH('Calcs - ACA values'!$A27,ACA!$B$2:$B$156,0))</f>
        <v>627.98919999999998</v>
      </c>
      <c r="R27" s="27">
        <f>R$4*INDEX(ACA!$E$2:$E$156, MATCH('Calcs - ACA values'!$A27,ACA!$B$2:$B$156,0))</f>
        <v>281.51240000000001</v>
      </c>
      <c r="S27" s="27">
        <f>S$4*INDEX(ACA!$E$2:$E$156, MATCH('Calcs - ACA values'!$A27,ACA!$B$2:$B$156,0))</f>
        <v>449.33710000000002</v>
      </c>
      <c r="T27" s="27">
        <f>T$4*INDEX(ACA!$E$2:$E$156, MATCH('Calcs - ACA values'!$A27,ACA!$B$2:$B$156,0))</f>
        <v>232.78910000000002</v>
      </c>
      <c r="U27" s="27">
        <f>U$4*INDEX(ACA!$E$2:$E$156, MATCH('Calcs - ACA values'!$A27,ACA!$B$2:$B$156,0))</f>
        <v>335.64940000000001</v>
      </c>
      <c r="V27" s="27">
        <f>V$4*INDEX(ACA!$E$2:$E$156, MATCH('Calcs - ACA values'!$A27,ACA!$B$2:$B$156,0))</f>
        <v>1185.6003000000001</v>
      </c>
      <c r="W27" s="27">
        <f>W$4*INDEX(ACA!$E$2:$E$156, MATCH('Calcs - ACA values'!$A27,ACA!$B$2:$B$156,0))</f>
        <v>1797.3484000000001</v>
      </c>
      <c r="X27" s="27">
        <f>X$4*INDEX(ACA!$E$2:$E$156, MATCH('Calcs - ACA values'!$A27,ACA!$B$2:$B$156,0))</f>
        <v>595.50700000000006</v>
      </c>
      <c r="Y27" s="27">
        <f>Y$4*INDEX(ACA!$E$2:$E$156, MATCH('Calcs - ACA values'!$A27,ACA!$B$2:$B$156,0))</f>
        <v>1607.8688999999999</v>
      </c>
      <c r="Z27" s="27">
        <f>Z$4*INDEX(ACA!$E$2:$E$156, MATCH('Calcs - ACA values'!$A27,ACA!$B$2:$B$156,0))</f>
        <v>127546.772</v>
      </c>
      <c r="AA27" s="27">
        <f>AA$4*INDEX(ACA!$E$2:$E$156, MATCH('Calcs - ACA values'!$A27,ACA!$B$2:$B$156,0))</f>
        <v>127546.772</v>
      </c>
      <c r="AB27" s="27">
        <f>AB$4*INDEX(ACA!$E$2:$E$156, MATCH('Calcs - ACA values'!$A27,ACA!$B$2:$B$156,0))</f>
        <v>48723.3</v>
      </c>
      <c r="AC27" s="27">
        <f>AC$4*INDEX(ACA!$E$2:$E$156, MATCH('Calcs - ACA values'!$A27,ACA!$B$2:$B$156,0))</f>
        <v>75791.8</v>
      </c>
      <c r="AD27" s="27">
        <f>AD$4*INDEX(ACA!$E$2:$E$156, MATCH('Calcs - ACA values'!$A27,ACA!$B$2:$B$156,0))</f>
        <v>0</v>
      </c>
      <c r="AE27" s="27">
        <f>AE$4*INDEX(ACA!$E$2:$E$156, MATCH('Calcs - ACA values'!$A27,ACA!$B$2:$B$156,0))</f>
        <v>974.46600000000001</v>
      </c>
      <c r="AF27" s="27">
        <f>AF$4*INDEX(ACA!$E$2:$E$156, MATCH('Calcs - ACA values'!$A27,ACA!$B$2:$B$156,0))</f>
        <v>1396.7346</v>
      </c>
    </row>
    <row r="28" spans="1:32" x14ac:dyDescent="0.35">
      <c r="A28" s="11">
        <v>312</v>
      </c>
      <c r="B28" s="18" t="s">
        <v>27</v>
      </c>
      <c r="C28" s="27">
        <f>C$4*INDEX(ACA!$E$2:$E$156, MATCH('Calcs - ACA values'!$A28,ACA!$B$2:$B$156,0))</f>
        <v>3432.2394600000002</v>
      </c>
      <c r="D28" s="27">
        <f>D$4*INDEX(ACA!$E$2:$E$156, MATCH('Calcs - ACA values'!$A28,ACA!$B$2:$B$156,0))</f>
        <v>4840.0840800000005</v>
      </c>
      <c r="E28" s="27">
        <f>E$4*INDEX(ACA!$E$2:$E$156, MATCH('Calcs - ACA values'!$A28,ACA!$B$2:$B$156,0))</f>
        <v>5454.4362600000004</v>
      </c>
      <c r="F28" s="27">
        <f>F$4*INDEX(ACA!$E$2:$E$156, MATCH('Calcs - ACA values'!$A28,ACA!$B$2:$B$156,0))</f>
        <v>631.93650000000002</v>
      </c>
      <c r="G28" s="27">
        <f>G$4*INDEX(ACA!$E$2:$E$156, MATCH('Calcs - ACA values'!$A28,ACA!$B$2:$B$156,0))</f>
        <v>923.17680000000007</v>
      </c>
      <c r="H28" s="27">
        <f>H$4*INDEX(ACA!$E$2:$E$156, MATCH('Calcs - ACA values'!$A28,ACA!$B$2:$B$156,0))</f>
        <v>505.54920000000004</v>
      </c>
      <c r="I28" s="27">
        <f>I$4*INDEX(ACA!$E$2:$E$156, MATCH('Calcs - ACA values'!$A28,ACA!$B$2:$B$156,0))</f>
        <v>505.54920000000004</v>
      </c>
      <c r="J28" s="27">
        <f>J$4*INDEX(ACA!$E$2:$E$156, MATCH('Calcs - ACA values'!$A28,ACA!$B$2:$B$156,0))</f>
        <v>681.39240000000007</v>
      </c>
      <c r="K28" s="27">
        <f>K$4*INDEX(ACA!$E$2:$E$156, MATCH('Calcs - ACA values'!$A28,ACA!$B$2:$B$156,0))</f>
        <v>950.65230000000008</v>
      </c>
      <c r="L28" s="27">
        <f>L$4*INDEX(ACA!$E$2:$E$156, MATCH('Calcs - ACA values'!$A28,ACA!$B$2:$B$156,0))</f>
        <v>522.03450000000009</v>
      </c>
      <c r="M28" s="27">
        <f>M$4*INDEX(ACA!$E$2:$E$156, MATCH('Calcs - ACA values'!$A28,ACA!$B$2:$B$156,0))</f>
        <v>747.33360000000005</v>
      </c>
      <c r="N28" s="27">
        <f>N$4*INDEX(ACA!$E$2:$E$156, MATCH('Calcs - ACA values'!$A28,ACA!$B$2:$B$156,0))</f>
        <v>489.06390000000005</v>
      </c>
      <c r="O28" s="27">
        <f>O$4*INDEX(ACA!$E$2:$E$156, MATCH('Calcs - ACA values'!$A28,ACA!$B$2:$B$156,0))</f>
        <v>692.38260000000002</v>
      </c>
      <c r="P28" s="27">
        <f>P$4*INDEX(ACA!$E$2:$E$156, MATCH('Calcs - ACA values'!$A28,ACA!$B$2:$B$156,0))</f>
        <v>450.59820000000002</v>
      </c>
      <c r="Q28" s="27">
        <f>Q$4*INDEX(ACA!$E$2:$E$156, MATCH('Calcs - ACA values'!$A28,ACA!$B$2:$B$156,0))</f>
        <v>637.43160000000012</v>
      </c>
      <c r="R28" s="27">
        <f>R$4*INDEX(ACA!$E$2:$E$156, MATCH('Calcs - ACA values'!$A28,ACA!$B$2:$B$156,0))</f>
        <v>285.74520000000001</v>
      </c>
      <c r="S28" s="27">
        <f>S$4*INDEX(ACA!$E$2:$E$156, MATCH('Calcs - ACA values'!$A28,ACA!$B$2:$B$156,0))</f>
        <v>456.09330000000006</v>
      </c>
      <c r="T28" s="27">
        <f>T$4*INDEX(ACA!$E$2:$E$156, MATCH('Calcs - ACA values'!$A28,ACA!$B$2:$B$156,0))</f>
        <v>236.28930000000003</v>
      </c>
      <c r="U28" s="27">
        <f>U$4*INDEX(ACA!$E$2:$E$156, MATCH('Calcs - ACA values'!$A28,ACA!$B$2:$B$156,0))</f>
        <v>340.69620000000003</v>
      </c>
      <c r="V28" s="27">
        <f>V$4*INDEX(ACA!$E$2:$E$156, MATCH('Calcs - ACA values'!$A28,ACA!$B$2:$B$156,0))</f>
        <v>1203.4269000000002</v>
      </c>
      <c r="W28" s="27">
        <f>W$4*INDEX(ACA!$E$2:$E$156, MATCH('Calcs - ACA values'!$A28,ACA!$B$2:$B$156,0))</f>
        <v>1824.3732000000002</v>
      </c>
      <c r="X28" s="27">
        <f>X$4*INDEX(ACA!$E$2:$E$156, MATCH('Calcs - ACA values'!$A28,ACA!$B$2:$B$156,0))</f>
        <v>604.46100000000001</v>
      </c>
      <c r="Y28" s="27">
        <f>Y$4*INDEX(ACA!$E$2:$E$156, MATCH('Calcs - ACA values'!$A28,ACA!$B$2:$B$156,0))</f>
        <v>1632.0447000000001</v>
      </c>
      <c r="Z28" s="27">
        <f>Z$4*INDEX(ACA!$E$2:$E$156, MATCH('Calcs - ACA values'!$A28,ACA!$B$2:$B$156,0))</f>
        <v>129464.55600000001</v>
      </c>
      <c r="AA28" s="27">
        <f>AA$4*INDEX(ACA!$E$2:$E$156, MATCH('Calcs - ACA values'!$A28,ACA!$B$2:$B$156,0))</f>
        <v>129464.55600000001</v>
      </c>
      <c r="AB28" s="27">
        <f>AB$4*INDEX(ACA!$E$2:$E$156, MATCH('Calcs - ACA values'!$A28,ACA!$B$2:$B$156,0))</f>
        <v>49455.9</v>
      </c>
      <c r="AC28" s="27">
        <f>AC$4*INDEX(ACA!$E$2:$E$156, MATCH('Calcs - ACA values'!$A28,ACA!$B$2:$B$156,0))</f>
        <v>76931.400000000009</v>
      </c>
      <c r="AD28" s="27">
        <f>AD$4*INDEX(ACA!$E$2:$E$156, MATCH('Calcs - ACA values'!$A28,ACA!$B$2:$B$156,0))</f>
        <v>0</v>
      </c>
      <c r="AE28" s="27">
        <f>AE$4*INDEX(ACA!$E$2:$E$156, MATCH('Calcs - ACA values'!$A28,ACA!$B$2:$B$156,0))</f>
        <v>989.11800000000005</v>
      </c>
      <c r="AF28" s="27">
        <f>AF$4*INDEX(ACA!$E$2:$E$156, MATCH('Calcs - ACA values'!$A28,ACA!$B$2:$B$156,0))</f>
        <v>1417.7358000000002</v>
      </c>
    </row>
    <row r="29" spans="1:32" x14ac:dyDescent="0.35">
      <c r="A29" s="11">
        <v>313</v>
      </c>
      <c r="B29" s="18" t="s">
        <v>28</v>
      </c>
      <c r="C29" s="27">
        <f>C$4*INDEX(ACA!$E$2:$E$156, MATCH('Calcs - ACA values'!$A29,ACA!$B$2:$B$156,0))</f>
        <v>3432.2394600000002</v>
      </c>
      <c r="D29" s="27">
        <f>D$4*INDEX(ACA!$E$2:$E$156, MATCH('Calcs - ACA values'!$A29,ACA!$B$2:$B$156,0))</f>
        <v>4840.0840800000005</v>
      </c>
      <c r="E29" s="27">
        <f>E$4*INDEX(ACA!$E$2:$E$156, MATCH('Calcs - ACA values'!$A29,ACA!$B$2:$B$156,0))</f>
        <v>5454.4362600000004</v>
      </c>
      <c r="F29" s="27">
        <f>F$4*INDEX(ACA!$E$2:$E$156, MATCH('Calcs - ACA values'!$A29,ACA!$B$2:$B$156,0))</f>
        <v>631.93650000000002</v>
      </c>
      <c r="G29" s="27">
        <f>G$4*INDEX(ACA!$E$2:$E$156, MATCH('Calcs - ACA values'!$A29,ACA!$B$2:$B$156,0))</f>
        <v>923.17680000000007</v>
      </c>
      <c r="H29" s="27">
        <f>H$4*INDEX(ACA!$E$2:$E$156, MATCH('Calcs - ACA values'!$A29,ACA!$B$2:$B$156,0))</f>
        <v>505.54920000000004</v>
      </c>
      <c r="I29" s="27">
        <f>I$4*INDEX(ACA!$E$2:$E$156, MATCH('Calcs - ACA values'!$A29,ACA!$B$2:$B$156,0))</f>
        <v>505.54920000000004</v>
      </c>
      <c r="J29" s="27">
        <f>J$4*INDEX(ACA!$E$2:$E$156, MATCH('Calcs - ACA values'!$A29,ACA!$B$2:$B$156,0))</f>
        <v>681.39240000000007</v>
      </c>
      <c r="K29" s="27">
        <f>K$4*INDEX(ACA!$E$2:$E$156, MATCH('Calcs - ACA values'!$A29,ACA!$B$2:$B$156,0))</f>
        <v>950.65230000000008</v>
      </c>
      <c r="L29" s="27">
        <f>L$4*INDEX(ACA!$E$2:$E$156, MATCH('Calcs - ACA values'!$A29,ACA!$B$2:$B$156,0))</f>
        <v>522.03450000000009</v>
      </c>
      <c r="M29" s="27">
        <f>M$4*INDEX(ACA!$E$2:$E$156, MATCH('Calcs - ACA values'!$A29,ACA!$B$2:$B$156,0))</f>
        <v>747.33360000000005</v>
      </c>
      <c r="N29" s="27">
        <f>N$4*INDEX(ACA!$E$2:$E$156, MATCH('Calcs - ACA values'!$A29,ACA!$B$2:$B$156,0))</f>
        <v>489.06390000000005</v>
      </c>
      <c r="O29" s="27">
        <f>O$4*INDEX(ACA!$E$2:$E$156, MATCH('Calcs - ACA values'!$A29,ACA!$B$2:$B$156,0))</f>
        <v>692.38260000000002</v>
      </c>
      <c r="P29" s="27">
        <f>P$4*INDEX(ACA!$E$2:$E$156, MATCH('Calcs - ACA values'!$A29,ACA!$B$2:$B$156,0))</f>
        <v>450.59820000000002</v>
      </c>
      <c r="Q29" s="27">
        <f>Q$4*INDEX(ACA!$E$2:$E$156, MATCH('Calcs - ACA values'!$A29,ACA!$B$2:$B$156,0))</f>
        <v>637.43160000000012</v>
      </c>
      <c r="R29" s="27">
        <f>R$4*INDEX(ACA!$E$2:$E$156, MATCH('Calcs - ACA values'!$A29,ACA!$B$2:$B$156,0))</f>
        <v>285.74520000000001</v>
      </c>
      <c r="S29" s="27">
        <f>S$4*INDEX(ACA!$E$2:$E$156, MATCH('Calcs - ACA values'!$A29,ACA!$B$2:$B$156,0))</f>
        <v>456.09330000000006</v>
      </c>
      <c r="T29" s="27">
        <f>T$4*INDEX(ACA!$E$2:$E$156, MATCH('Calcs - ACA values'!$A29,ACA!$B$2:$B$156,0))</f>
        <v>236.28930000000003</v>
      </c>
      <c r="U29" s="27">
        <f>U$4*INDEX(ACA!$E$2:$E$156, MATCH('Calcs - ACA values'!$A29,ACA!$B$2:$B$156,0))</f>
        <v>340.69620000000003</v>
      </c>
      <c r="V29" s="27">
        <f>V$4*INDEX(ACA!$E$2:$E$156, MATCH('Calcs - ACA values'!$A29,ACA!$B$2:$B$156,0))</f>
        <v>1203.4269000000002</v>
      </c>
      <c r="W29" s="27">
        <f>W$4*INDEX(ACA!$E$2:$E$156, MATCH('Calcs - ACA values'!$A29,ACA!$B$2:$B$156,0))</f>
        <v>1824.3732000000002</v>
      </c>
      <c r="X29" s="27">
        <f>X$4*INDEX(ACA!$E$2:$E$156, MATCH('Calcs - ACA values'!$A29,ACA!$B$2:$B$156,0))</f>
        <v>604.46100000000001</v>
      </c>
      <c r="Y29" s="27">
        <f>Y$4*INDEX(ACA!$E$2:$E$156, MATCH('Calcs - ACA values'!$A29,ACA!$B$2:$B$156,0))</f>
        <v>1632.0447000000001</v>
      </c>
      <c r="Z29" s="27">
        <f>Z$4*INDEX(ACA!$E$2:$E$156, MATCH('Calcs - ACA values'!$A29,ACA!$B$2:$B$156,0))</f>
        <v>129464.55600000001</v>
      </c>
      <c r="AA29" s="27">
        <f>AA$4*INDEX(ACA!$E$2:$E$156, MATCH('Calcs - ACA values'!$A29,ACA!$B$2:$B$156,0))</f>
        <v>129464.55600000001</v>
      </c>
      <c r="AB29" s="27">
        <f>AB$4*INDEX(ACA!$E$2:$E$156, MATCH('Calcs - ACA values'!$A29,ACA!$B$2:$B$156,0))</f>
        <v>49455.9</v>
      </c>
      <c r="AC29" s="27">
        <f>AC$4*INDEX(ACA!$E$2:$E$156, MATCH('Calcs - ACA values'!$A29,ACA!$B$2:$B$156,0))</f>
        <v>76931.400000000009</v>
      </c>
      <c r="AD29" s="27">
        <f>AD$4*INDEX(ACA!$E$2:$E$156, MATCH('Calcs - ACA values'!$A29,ACA!$B$2:$B$156,0))</f>
        <v>0</v>
      </c>
      <c r="AE29" s="27">
        <f>AE$4*INDEX(ACA!$E$2:$E$156, MATCH('Calcs - ACA values'!$A29,ACA!$B$2:$B$156,0))</f>
        <v>989.11800000000005</v>
      </c>
      <c r="AF29" s="27">
        <f>AF$4*INDEX(ACA!$E$2:$E$156, MATCH('Calcs - ACA values'!$A29,ACA!$B$2:$B$156,0))</f>
        <v>1417.7358000000002</v>
      </c>
    </row>
    <row r="30" spans="1:32" x14ac:dyDescent="0.35">
      <c r="A30" s="11">
        <v>314</v>
      </c>
      <c r="B30" s="18" t="s">
        <v>29</v>
      </c>
      <c r="C30" s="27">
        <f>C$4*INDEX(ACA!$E$2:$E$156, MATCH('Calcs - ACA values'!$A30,ACA!$B$2:$B$156,0))</f>
        <v>3432.2394600000002</v>
      </c>
      <c r="D30" s="27">
        <f>D$4*INDEX(ACA!$E$2:$E$156, MATCH('Calcs - ACA values'!$A30,ACA!$B$2:$B$156,0))</f>
        <v>4840.0840800000005</v>
      </c>
      <c r="E30" s="27">
        <f>E$4*INDEX(ACA!$E$2:$E$156, MATCH('Calcs - ACA values'!$A30,ACA!$B$2:$B$156,0))</f>
        <v>5454.4362600000004</v>
      </c>
      <c r="F30" s="27">
        <f>F$4*INDEX(ACA!$E$2:$E$156, MATCH('Calcs - ACA values'!$A30,ACA!$B$2:$B$156,0))</f>
        <v>631.93650000000002</v>
      </c>
      <c r="G30" s="27">
        <f>G$4*INDEX(ACA!$E$2:$E$156, MATCH('Calcs - ACA values'!$A30,ACA!$B$2:$B$156,0))</f>
        <v>923.17680000000007</v>
      </c>
      <c r="H30" s="27">
        <f>H$4*INDEX(ACA!$E$2:$E$156, MATCH('Calcs - ACA values'!$A30,ACA!$B$2:$B$156,0))</f>
        <v>505.54920000000004</v>
      </c>
      <c r="I30" s="27">
        <f>I$4*INDEX(ACA!$E$2:$E$156, MATCH('Calcs - ACA values'!$A30,ACA!$B$2:$B$156,0))</f>
        <v>505.54920000000004</v>
      </c>
      <c r="J30" s="27">
        <f>J$4*INDEX(ACA!$E$2:$E$156, MATCH('Calcs - ACA values'!$A30,ACA!$B$2:$B$156,0))</f>
        <v>681.39240000000007</v>
      </c>
      <c r="K30" s="27">
        <f>K$4*INDEX(ACA!$E$2:$E$156, MATCH('Calcs - ACA values'!$A30,ACA!$B$2:$B$156,0))</f>
        <v>950.65230000000008</v>
      </c>
      <c r="L30" s="27">
        <f>L$4*INDEX(ACA!$E$2:$E$156, MATCH('Calcs - ACA values'!$A30,ACA!$B$2:$B$156,0))</f>
        <v>522.03450000000009</v>
      </c>
      <c r="M30" s="27">
        <f>M$4*INDEX(ACA!$E$2:$E$156, MATCH('Calcs - ACA values'!$A30,ACA!$B$2:$B$156,0))</f>
        <v>747.33360000000005</v>
      </c>
      <c r="N30" s="27">
        <f>N$4*INDEX(ACA!$E$2:$E$156, MATCH('Calcs - ACA values'!$A30,ACA!$B$2:$B$156,0))</f>
        <v>489.06390000000005</v>
      </c>
      <c r="O30" s="27">
        <f>O$4*INDEX(ACA!$E$2:$E$156, MATCH('Calcs - ACA values'!$A30,ACA!$B$2:$B$156,0))</f>
        <v>692.38260000000002</v>
      </c>
      <c r="P30" s="27">
        <f>P$4*INDEX(ACA!$E$2:$E$156, MATCH('Calcs - ACA values'!$A30,ACA!$B$2:$B$156,0))</f>
        <v>450.59820000000002</v>
      </c>
      <c r="Q30" s="27">
        <f>Q$4*INDEX(ACA!$E$2:$E$156, MATCH('Calcs - ACA values'!$A30,ACA!$B$2:$B$156,0))</f>
        <v>637.43160000000012</v>
      </c>
      <c r="R30" s="27">
        <f>R$4*INDEX(ACA!$E$2:$E$156, MATCH('Calcs - ACA values'!$A30,ACA!$B$2:$B$156,0))</f>
        <v>285.74520000000001</v>
      </c>
      <c r="S30" s="27">
        <f>S$4*INDEX(ACA!$E$2:$E$156, MATCH('Calcs - ACA values'!$A30,ACA!$B$2:$B$156,0))</f>
        <v>456.09330000000006</v>
      </c>
      <c r="T30" s="27">
        <f>T$4*INDEX(ACA!$E$2:$E$156, MATCH('Calcs - ACA values'!$A30,ACA!$B$2:$B$156,0))</f>
        <v>236.28930000000003</v>
      </c>
      <c r="U30" s="27">
        <f>U$4*INDEX(ACA!$E$2:$E$156, MATCH('Calcs - ACA values'!$A30,ACA!$B$2:$B$156,0))</f>
        <v>340.69620000000003</v>
      </c>
      <c r="V30" s="27">
        <f>V$4*INDEX(ACA!$E$2:$E$156, MATCH('Calcs - ACA values'!$A30,ACA!$B$2:$B$156,0))</f>
        <v>1203.4269000000002</v>
      </c>
      <c r="W30" s="27">
        <f>W$4*INDEX(ACA!$E$2:$E$156, MATCH('Calcs - ACA values'!$A30,ACA!$B$2:$B$156,0))</f>
        <v>1824.3732000000002</v>
      </c>
      <c r="X30" s="27">
        <f>X$4*INDEX(ACA!$E$2:$E$156, MATCH('Calcs - ACA values'!$A30,ACA!$B$2:$B$156,0))</f>
        <v>604.46100000000001</v>
      </c>
      <c r="Y30" s="27">
        <f>Y$4*INDEX(ACA!$E$2:$E$156, MATCH('Calcs - ACA values'!$A30,ACA!$B$2:$B$156,0))</f>
        <v>1632.0447000000001</v>
      </c>
      <c r="Z30" s="27">
        <f>Z$4*INDEX(ACA!$E$2:$E$156, MATCH('Calcs - ACA values'!$A30,ACA!$B$2:$B$156,0))</f>
        <v>129464.55600000001</v>
      </c>
      <c r="AA30" s="27">
        <f>AA$4*INDEX(ACA!$E$2:$E$156, MATCH('Calcs - ACA values'!$A30,ACA!$B$2:$B$156,0))</f>
        <v>129464.55600000001</v>
      </c>
      <c r="AB30" s="27">
        <f>AB$4*INDEX(ACA!$E$2:$E$156, MATCH('Calcs - ACA values'!$A30,ACA!$B$2:$B$156,0))</f>
        <v>49455.9</v>
      </c>
      <c r="AC30" s="27">
        <f>AC$4*INDEX(ACA!$E$2:$E$156, MATCH('Calcs - ACA values'!$A30,ACA!$B$2:$B$156,0))</f>
        <v>76931.400000000009</v>
      </c>
      <c r="AD30" s="27">
        <f>AD$4*INDEX(ACA!$E$2:$E$156, MATCH('Calcs - ACA values'!$A30,ACA!$B$2:$B$156,0))</f>
        <v>0</v>
      </c>
      <c r="AE30" s="27">
        <f>AE$4*INDEX(ACA!$E$2:$E$156, MATCH('Calcs - ACA values'!$A30,ACA!$B$2:$B$156,0))</f>
        <v>989.11800000000005</v>
      </c>
      <c r="AF30" s="27">
        <f>AF$4*INDEX(ACA!$E$2:$E$156, MATCH('Calcs - ACA values'!$A30,ACA!$B$2:$B$156,0))</f>
        <v>1417.7358000000002</v>
      </c>
    </row>
    <row r="31" spans="1:32" x14ac:dyDescent="0.35">
      <c r="A31" s="11">
        <v>315</v>
      </c>
      <c r="B31" s="18" t="s">
        <v>30</v>
      </c>
      <c r="C31" s="27">
        <f>C$4*INDEX(ACA!$E$2:$E$156, MATCH('Calcs - ACA values'!$A31,ACA!$B$2:$B$156,0))</f>
        <v>3579.3952199999999</v>
      </c>
      <c r="D31" s="27">
        <f>D$4*INDEX(ACA!$E$2:$E$156, MATCH('Calcs - ACA values'!$A31,ACA!$B$2:$B$156,0))</f>
        <v>5047.6005599999999</v>
      </c>
      <c r="E31" s="27">
        <f>E$4*INDEX(ACA!$E$2:$E$156, MATCH('Calcs - ACA values'!$A31,ACA!$B$2:$B$156,0))</f>
        <v>5688.2928199999997</v>
      </c>
      <c r="F31" s="27">
        <f>F$4*INDEX(ACA!$E$2:$E$156, MATCH('Calcs - ACA values'!$A31,ACA!$B$2:$B$156,0))</f>
        <v>659.03049999999996</v>
      </c>
      <c r="G31" s="27">
        <f>G$4*INDEX(ACA!$E$2:$E$156, MATCH('Calcs - ACA values'!$A31,ACA!$B$2:$B$156,0))</f>
        <v>962.75759999999991</v>
      </c>
      <c r="H31" s="27">
        <f>H$4*INDEX(ACA!$E$2:$E$156, MATCH('Calcs - ACA values'!$A31,ACA!$B$2:$B$156,0))</f>
        <v>527.22439999999995</v>
      </c>
      <c r="I31" s="27">
        <f>I$4*INDEX(ACA!$E$2:$E$156, MATCH('Calcs - ACA values'!$A31,ACA!$B$2:$B$156,0))</f>
        <v>527.22439999999995</v>
      </c>
      <c r="J31" s="27">
        <f>J$4*INDEX(ACA!$E$2:$E$156, MATCH('Calcs - ACA values'!$A31,ACA!$B$2:$B$156,0))</f>
        <v>710.60679999999991</v>
      </c>
      <c r="K31" s="27">
        <f>K$4*INDEX(ACA!$E$2:$E$156, MATCH('Calcs - ACA values'!$A31,ACA!$B$2:$B$156,0))</f>
        <v>991.41109999999992</v>
      </c>
      <c r="L31" s="27">
        <f>L$4*INDEX(ACA!$E$2:$E$156, MATCH('Calcs - ACA values'!$A31,ACA!$B$2:$B$156,0))</f>
        <v>544.41649999999993</v>
      </c>
      <c r="M31" s="27">
        <f>M$4*INDEX(ACA!$E$2:$E$156, MATCH('Calcs - ACA values'!$A31,ACA!$B$2:$B$156,0))</f>
        <v>779.37519999999995</v>
      </c>
      <c r="N31" s="27">
        <f>N$4*INDEX(ACA!$E$2:$E$156, MATCH('Calcs - ACA values'!$A31,ACA!$B$2:$B$156,0))</f>
        <v>510.03229999999996</v>
      </c>
      <c r="O31" s="27">
        <f>O$4*INDEX(ACA!$E$2:$E$156, MATCH('Calcs - ACA values'!$A31,ACA!$B$2:$B$156,0))</f>
        <v>722.06819999999993</v>
      </c>
      <c r="P31" s="27">
        <f>P$4*INDEX(ACA!$E$2:$E$156, MATCH('Calcs - ACA values'!$A31,ACA!$B$2:$B$156,0))</f>
        <v>469.91739999999999</v>
      </c>
      <c r="Q31" s="27">
        <f>Q$4*INDEX(ACA!$E$2:$E$156, MATCH('Calcs - ACA values'!$A31,ACA!$B$2:$B$156,0))</f>
        <v>664.76119999999992</v>
      </c>
      <c r="R31" s="27">
        <f>R$4*INDEX(ACA!$E$2:$E$156, MATCH('Calcs - ACA values'!$A31,ACA!$B$2:$B$156,0))</f>
        <v>297.99639999999999</v>
      </c>
      <c r="S31" s="27">
        <f>S$4*INDEX(ACA!$E$2:$E$156, MATCH('Calcs - ACA values'!$A31,ACA!$B$2:$B$156,0))</f>
        <v>475.6481</v>
      </c>
      <c r="T31" s="27">
        <f>T$4*INDEX(ACA!$E$2:$E$156, MATCH('Calcs - ACA values'!$A31,ACA!$B$2:$B$156,0))</f>
        <v>246.42009999999999</v>
      </c>
      <c r="U31" s="27">
        <f>U$4*INDEX(ACA!$E$2:$E$156, MATCH('Calcs - ACA values'!$A31,ACA!$B$2:$B$156,0))</f>
        <v>355.30339999999995</v>
      </c>
      <c r="V31" s="27">
        <f>V$4*INDEX(ACA!$E$2:$E$156, MATCH('Calcs - ACA values'!$A31,ACA!$B$2:$B$156,0))</f>
        <v>1255.0232999999998</v>
      </c>
      <c r="W31" s="27">
        <f>W$4*INDEX(ACA!$E$2:$E$156, MATCH('Calcs - ACA values'!$A31,ACA!$B$2:$B$156,0))</f>
        <v>1902.5924</v>
      </c>
      <c r="X31" s="27">
        <f>X$4*INDEX(ACA!$E$2:$E$156, MATCH('Calcs - ACA values'!$A31,ACA!$B$2:$B$156,0))</f>
        <v>630.37699999999995</v>
      </c>
      <c r="Y31" s="27">
        <f>Y$4*INDEX(ACA!$E$2:$E$156, MATCH('Calcs - ACA values'!$A31,ACA!$B$2:$B$156,0))</f>
        <v>1702.0178999999998</v>
      </c>
      <c r="Z31" s="27">
        <f>Z$4*INDEX(ACA!$E$2:$E$156, MATCH('Calcs - ACA values'!$A31,ACA!$B$2:$B$156,0))</f>
        <v>135015.29199999999</v>
      </c>
      <c r="AA31" s="27">
        <f>AA$4*INDEX(ACA!$E$2:$E$156, MATCH('Calcs - ACA values'!$A31,ACA!$B$2:$B$156,0))</f>
        <v>135015.29199999999</v>
      </c>
      <c r="AB31" s="27">
        <f>AB$4*INDEX(ACA!$E$2:$E$156, MATCH('Calcs - ACA values'!$A31,ACA!$B$2:$B$156,0))</f>
        <v>51576.299999999996</v>
      </c>
      <c r="AC31" s="27">
        <f>AC$4*INDEX(ACA!$E$2:$E$156, MATCH('Calcs - ACA values'!$A31,ACA!$B$2:$B$156,0))</f>
        <v>80229.799999999988</v>
      </c>
      <c r="AD31" s="27">
        <f>AD$4*INDEX(ACA!$E$2:$E$156, MATCH('Calcs - ACA values'!$A31,ACA!$B$2:$B$156,0))</f>
        <v>0</v>
      </c>
      <c r="AE31" s="27">
        <f>AE$4*INDEX(ACA!$E$2:$E$156, MATCH('Calcs - ACA values'!$A31,ACA!$B$2:$B$156,0))</f>
        <v>1031.5259999999998</v>
      </c>
      <c r="AF31" s="27">
        <f>AF$4*INDEX(ACA!$E$2:$E$156, MATCH('Calcs - ACA values'!$A31,ACA!$B$2:$B$156,0))</f>
        <v>1478.5205999999998</v>
      </c>
    </row>
    <row r="32" spans="1:32" x14ac:dyDescent="0.35">
      <c r="A32" s="11">
        <v>316</v>
      </c>
      <c r="B32" s="18" t="s">
        <v>31</v>
      </c>
      <c r="C32" s="27">
        <f>C$4*INDEX(ACA!$E$2:$E$156, MATCH('Calcs - ACA values'!$A32,ACA!$B$2:$B$156,0))</f>
        <v>3528.5215499999999</v>
      </c>
      <c r="D32" s="27">
        <f>D$4*INDEX(ACA!$E$2:$E$156, MATCH('Calcs - ACA values'!$A32,ACA!$B$2:$B$156,0))</f>
        <v>4975.8594000000003</v>
      </c>
      <c r="E32" s="27">
        <f>E$4*INDEX(ACA!$E$2:$E$156, MATCH('Calcs - ACA values'!$A32,ACA!$B$2:$B$156,0))</f>
        <v>5607.4455500000004</v>
      </c>
      <c r="F32" s="27">
        <f>F$4*INDEX(ACA!$E$2:$E$156, MATCH('Calcs - ACA values'!$A32,ACA!$B$2:$B$156,0))</f>
        <v>649.66375000000005</v>
      </c>
      <c r="G32" s="27">
        <f>G$4*INDEX(ACA!$E$2:$E$156, MATCH('Calcs - ACA values'!$A32,ACA!$B$2:$B$156,0))</f>
        <v>949.07400000000007</v>
      </c>
      <c r="H32" s="27">
        <f>H$4*INDEX(ACA!$E$2:$E$156, MATCH('Calcs - ACA values'!$A32,ACA!$B$2:$B$156,0))</f>
        <v>519.73099999999999</v>
      </c>
      <c r="I32" s="27">
        <f>I$4*INDEX(ACA!$E$2:$E$156, MATCH('Calcs - ACA values'!$A32,ACA!$B$2:$B$156,0))</f>
        <v>519.73099999999999</v>
      </c>
      <c r="J32" s="27">
        <f>J$4*INDEX(ACA!$E$2:$E$156, MATCH('Calcs - ACA values'!$A32,ACA!$B$2:$B$156,0))</f>
        <v>700.50700000000006</v>
      </c>
      <c r="K32" s="27">
        <f>K$4*INDEX(ACA!$E$2:$E$156, MATCH('Calcs - ACA values'!$A32,ACA!$B$2:$B$156,0))</f>
        <v>977.32024999999999</v>
      </c>
      <c r="L32" s="27">
        <f>L$4*INDEX(ACA!$E$2:$E$156, MATCH('Calcs - ACA values'!$A32,ACA!$B$2:$B$156,0))</f>
        <v>536.67875000000004</v>
      </c>
      <c r="M32" s="27">
        <f>M$4*INDEX(ACA!$E$2:$E$156, MATCH('Calcs - ACA values'!$A32,ACA!$B$2:$B$156,0))</f>
        <v>768.298</v>
      </c>
      <c r="N32" s="27">
        <f>N$4*INDEX(ACA!$E$2:$E$156, MATCH('Calcs - ACA values'!$A32,ACA!$B$2:$B$156,0))</f>
        <v>502.78325000000001</v>
      </c>
      <c r="O32" s="27">
        <f>O$4*INDEX(ACA!$E$2:$E$156, MATCH('Calcs - ACA values'!$A32,ACA!$B$2:$B$156,0))</f>
        <v>711.80550000000005</v>
      </c>
      <c r="P32" s="27">
        <f>P$4*INDEX(ACA!$E$2:$E$156, MATCH('Calcs - ACA values'!$A32,ACA!$B$2:$B$156,0))</f>
        <v>463.23849999999999</v>
      </c>
      <c r="Q32" s="27">
        <f>Q$4*INDEX(ACA!$E$2:$E$156, MATCH('Calcs - ACA values'!$A32,ACA!$B$2:$B$156,0))</f>
        <v>655.31299999999999</v>
      </c>
      <c r="R32" s="27">
        <f>R$4*INDEX(ACA!$E$2:$E$156, MATCH('Calcs - ACA values'!$A32,ACA!$B$2:$B$156,0))</f>
        <v>293.76100000000002</v>
      </c>
      <c r="S32" s="27">
        <f>S$4*INDEX(ACA!$E$2:$E$156, MATCH('Calcs - ACA values'!$A32,ACA!$B$2:$B$156,0))</f>
        <v>468.88774999999998</v>
      </c>
      <c r="T32" s="27">
        <f>T$4*INDEX(ACA!$E$2:$E$156, MATCH('Calcs - ACA values'!$A32,ACA!$B$2:$B$156,0))</f>
        <v>242.91775000000001</v>
      </c>
      <c r="U32" s="27">
        <f>U$4*INDEX(ACA!$E$2:$E$156, MATCH('Calcs - ACA values'!$A32,ACA!$B$2:$B$156,0))</f>
        <v>350.25350000000003</v>
      </c>
      <c r="V32" s="27">
        <f>V$4*INDEX(ACA!$E$2:$E$156, MATCH('Calcs - ACA values'!$A32,ACA!$B$2:$B$156,0))</f>
        <v>1237.1857500000001</v>
      </c>
      <c r="W32" s="27">
        <f>W$4*INDEX(ACA!$E$2:$E$156, MATCH('Calcs - ACA values'!$A32,ACA!$B$2:$B$156,0))</f>
        <v>1875.5509999999999</v>
      </c>
      <c r="X32" s="27">
        <f>X$4*INDEX(ACA!$E$2:$E$156, MATCH('Calcs - ACA values'!$A32,ACA!$B$2:$B$156,0))</f>
        <v>621.41750000000002</v>
      </c>
      <c r="Y32" s="27">
        <f>Y$4*INDEX(ACA!$E$2:$E$156, MATCH('Calcs - ACA values'!$A32,ACA!$B$2:$B$156,0))</f>
        <v>1677.82725</v>
      </c>
      <c r="Z32" s="27">
        <f>Z$4*INDEX(ACA!$E$2:$E$156, MATCH('Calcs - ACA values'!$A32,ACA!$B$2:$B$156,0))</f>
        <v>133096.33000000002</v>
      </c>
      <c r="AA32" s="27">
        <f>AA$4*INDEX(ACA!$E$2:$E$156, MATCH('Calcs - ACA values'!$A32,ACA!$B$2:$B$156,0))</f>
        <v>133096.33000000002</v>
      </c>
      <c r="AB32" s="27">
        <f>AB$4*INDEX(ACA!$E$2:$E$156, MATCH('Calcs - ACA values'!$A32,ACA!$B$2:$B$156,0))</f>
        <v>50843.25</v>
      </c>
      <c r="AC32" s="27">
        <f>AC$4*INDEX(ACA!$E$2:$E$156, MATCH('Calcs - ACA values'!$A32,ACA!$B$2:$B$156,0))</f>
        <v>79089.5</v>
      </c>
      <c r="AD32" s="27">
        <f>AD$4*INDEX(ACA!$E$2:$E$156, MATCH('Calcs - ACA values'!$A32,ACA!$B$2:$B$156,0))</f>
        <v>0</v>
      </c>
      <c r="AE32" s="27">
        <f>AE$4*INDEX(ACA!$E$2:$E$156, MATCH('Calcs - ACA values'!$A32,ACA!$B$2:$B$156,0))</f>
        <v>1016.865</v>
      </c>
      <c r="AF32" s="27">
        <f>AF$4*INDEX(ACA!$E$2:$E$156, MATCH('Calcs - ACA values'!$A32,ACA!$B$2:$B$156,0))</f>
        <v>1457.5065</v>
      </c>
    </row>
    <row r="33" spans="1:32" x14ac:dyDescent="0.35">
      <c r="A33" s="11">
        <v>317</v>
      </c>
      <c r="B33" s="18" t="s">
        <v>32</v>
      </c>
      <c r="C33" s="27">
        <f>C$4*INDEX(ACA!$E$2:$E$156, MATCH('Calcs - ACA values'!$A33,ACA!$B$2:$B$156,0))</f>
        <v>3381.3970200000003</v>
      </c>
      <c r="D33" s="27">
        <f>D$4*INDEX(ACA!$E$2:$E$156, MATCH('Calcs - ACA values'!$A33,ACA!$B$2:$B$156,0))</f>
        <v>4768.3869599999998</v>
      </c>
      <c r="E33" s="27">
        <f>E$4*INDEX(ACA!$E$2:$E$156, MATCH('Calcs - ACA values'!$A33,ACA!$B$2:$B$156,0))</f>
        <v>5373.6386200000006</v>
      </c>
      <c r="F33" s="27">
        <f>F$4*INDEX(ACA!$E$2:$E$156, MATCH('Calcs - ACA values'!$A33,ACA!$B$2:$B$156,0))</f>
        <v>622.57550000000003</v>
      </c>
      <c r="G33" s="27">
        <f>G$4*INDEX(ACA!$E$2:$E$156, MATCH('Calcs - ACA values'!$A33,ACA!$B$2:$B$156,0))</f>
        <v>909.50160000000005</v>
      </c>
      <c r="H33" s="27">
        <f>H$4*INDEX(ACA!$E$2:$E$156, MATCH('Calcs - ACA values'!$A33,ACA!$B$2:$B$156,0))</f>
        <v>498.06040000000002</v>
      </c>
      <c r="I33" s="27">
        <f>I$4*INDEX(ACA!$E$2:$E$156, MATCH('Calcs - ACA values'!$A33,ACA!$B$2:$B$156,0))</f>
        <v>498.06040000000002</v>
      </c>
      <c r="J33" s="27">
        <f>J$4*INDEX(ACA!$E$2:$E$156, MATCH('Calcs - ACA values'!$A33,ACA!$B$2:$B$156,0))</f>
        <v>671.29880000000003</v>
      </c>
      <c r="K33" s="27">
        <f>K$4*INDEX(ACA!$E$2:$E$156, MATCH('Calcs - ACA values'!$A33,ACA!$B$2:$B$156,0))</f>
        <v>936.57010000000002</v>
      </c>
      <c r="L33" s="27">
        <f>L$4*INDEX(ACA!$E$2:$E$156, MATCH('Calcs - ACA values'!$A33,ACA!$B$2:$B$156,0))</f>
        <v>514.30150000000003</v>
      </c>
      <c r="M33" s="27">
        <f>M$4*INDEX(ACA!$E$2:$E$156, MATCH('Calcs - ACA values'!$A33,ACA!$B$2:$B$156,0))</f>
        <v>736.26319999999998</v>
      </c>
      <c r="N33" s="27">
        <f>N$4*INDEX(ACA!$E$2:$E$156, MATCH('Calcs - ACA values'!$A33,ACA!$B$2:$B$156,0))</f>
        <v>481.8193</v>
      </c>
      <c r="O33" s="27">
        <f>O$4*INDEX(ACA!$E$2:$E$156, MATCH('Calcs - ACA values'!$A33,ACA!$B$2:$B$156,0))</f>
        <v>682.12620000000004</v>
      </c>
      <c r="P33" s="27">
        <f>P$4*INDEX(ACA!$E$2:$E$156, MATCH('Calcs - ACA values'!$A33,ACA!$B$2:$B$156,0))</f>
        <v>443.92340000000002</v>
      </c>
      <c r="Q33" s="27">
        <f>Q$4*INDEX(ACA!$E$2:$E$156, MATCH('Calcs - ACA values'!$A33,ACA!$B$2:$B$156,0))</f>
        <v>627.98919999999998</v>
      </c>
      <c r="R33" s="27">
        <f>R$4*INDEX(ACA!$E$2:$E$156, MATCH('Calcs - ACA values'!$A33,ACA!$B$2:$B$156,0))</f>
        <v>281.51240000000001</v>
      </c>
      <c r="S33" s="27">
        <f>S$4*INDEX(ACA!$E$2:$E$156, MATCH('Calcs - ACA values'!$A33,ACA!$B$2:$B$156,0))</f>
        <v>449.33710000000002</v>
      </c>
      <c r="T33" s="27">
        <f>T$4*INDEX(ACA!$E$2:$E$156, MATCH('Calcs - ACA values'!$A33,ACA!$B$2:$B$156,0))</f>
        <v>232.78910000000002</v>
      </c>
      <c r="U33" s="27">
        <f>U$4*INDEX(ACA!$E$2:$E$156, MATCH('Calcs - ACA values'!$A33,ACA!$B$2:$B$156,0))</f>
        <v>335.64940000000001</v>
      </c>
      <c r="V33" s="27">
        <f>V$4*INDEX(ACA!$E$2:$E$156, MATCH('Calcs - ACA values'!$A33,ACA!$B$2:$B$156,0))</f>
        <v>1185.6003000000001</v>
      </c>
      <c r="W33" s="27">
        <f>W$4*INDEX(ACA!$E$2:$E$156, MATCH('Calcs - ACA values'!$A33,ACA!$B$2:$B$156,0))</f>
        <v>1797.3484000000001</v>
      </c>
      <c r="X33" s="27">
        <f>X$4*INDEX(ACA!$E$2:$E$156, MATCH('Calcs - ACA values'!$A33,ACA!$B$2:$B$156,0))</f>
        <v>595.50700000000006</v>
      </c>
      <c r="Y33" s="27">
        <f>Y$4*INDEX(ACA!$E$2:$E$156, MATCH('Calcs - ACA values'!$A33,ACA!$B$2:$B$156,0))</f>
        <v>1607.8688999999999</v>
      </c>
      <c r="Z33" s="27">
        <f>Z$4*INDEX(ACA!$E$2:$E$156, MATCH('Calcs - ACA values'!$A33,ACA!$B$2:$B$156,0))</f>
        <v>127546.772</v>
      </c>
      <c r="AA33" s="27">
        <f>AA$4*INDEX(ACA!$E$2:$E$156, MATCH('Calcs - ACA values'!$A33,ACA!$B$2:$B$156,0))</f>
        <v>127546.772</v>
      </c>
      <c r="AB33" s="27">
        <f>AB$4*INDEX(ACA!$E$2:$E$156, MATCH('Calcs - ACA values'!$A33,ACA!$B$2:$B$156,0))</f>
        <v>48723.3</v>
      </c>
      <c r="AC33" s="27">
        <f>AC$4*INDEX(ACA!$E$2:$E$156, MATCH('Calcs - ACA values'!$A33,ACA!$B$2:$B$156,0))</f>
        <v>75791.8</v>
      </c>
      <c r="AD33" s="27">
        <f>AD$4*INDEX(ACA!$E$2:$E$156, MATCH('Calcs - ACA values'!$A33,ACA!$B$2:$B$156,0))</f>
        <v>0</v>
      </c>
      <c r="AE33" s="27">
        <f>AE$4*INDEX(ACA!$E$2:$E$156, MATCH('Calcs - ACA values'!$A33,ACA!$B$2:$B$156,0))</f>
        <v>974.46600000000001</v>
      </c>
      <c r="AF33" s="27">
        <f>AF$4*INDEX(ACA!$E$2:$E$156, MATCH('Calcs - ACA values'!$A33,ACA!$B$2:$B$156,0))</f>
        <v>1396.7346</v>
      </c>
    </row>
    <row r="34" spans="1:32" x14ac:dyDescent="0.35">
      <c r="A34" s="11">
        <v>318</v>
      </c>
      <c r="B34" s="18" t="s">
        <v>33</v>
      </c>
      <c r="C34" s="27">
        <f>C$4*INDEX(ACA!$E$2:$E$156, MATCH('Calcs - ACA values'!$A34,ACA!$B$2:$B$156,0))</f>
        <v>3432.2394600000002</v>
      </c>
      <c r="D34" s="27">
        <f>D$4*INDEX(ACA!$E$2:$E$156, MATCH('Calcs - ACA values'!$A34,ACA!$B$2:$B$156,0))</f>
        <v>4840.0840800000005</v>
      </c>
      <c r="E34" s="27">
        <f>E$4*INDEX(ACA!$E$2:$E$156, MATCH('Calcs - ACA values'!$A34,ACA!$B$2:$B$156,0))</f>
        <v>5454.4362600000004</v>
      </c>
      <c r="F34" s="27">
        <f>F$4*INDEX(ACA!$E$2:$E$156, MATCH('Calcs - ACA values'!$A34,ACA!$B$2:$B$156,0))</f>
        <v>631.93650000000002</v>
      </c>
      <c r="G34" s="27">
        <f>G$4*INDEX(ACA!$E$2:$E$156, MATCH('Calcs - ACA values'!$A34,ACA!$B$2:$B$156,0))</f>
        <v>923.17680000000007</v>
      </c>
      <c r="H34" s="27">
        <f>H$4*INDEX(ACA!$E$2:$E$156, MATCH('Calcs - ACA values'!$A34,ACA!$B$2:$B$156,0))</f>
        <v>505.54920000000004</v>
      </c>
      <c r="I34" s="27">
        <f>I$4*INDEX(ACA!$E$2:$E$156, MATCH('Calcs - ACA values'!$A34,ACA!$B$2:$B$156,0))</f>
        <v>505.54920000000004</v>
      </c>
      <c r="J34" s="27">
        <f>J$4*INDEX(ACA!$E$2:$E$156, MATCH('Calcs - ACA values'!$A34,ACA!$B$2:$B$156,0))</f>
        <v>681.39240000000007</v>
      </c>
      <c r="K34" s="27">
        <f>K$4*INDEX(ACA!$E$2:$E$156, MATCH('Calcs - ACA values'!$A34,ACA!$B$2:$B$156,0))</f>
        <v>950.65230000000008</v>
      </c>
      <c r="L34" s="27">
        <f>L$4*INDEX(ACA!$E$2:$E$156, MATCH('Calcs - ACA values'!$A34,ACA!$B$2:$B$156,0))</f>
        <v>522.03450000000009</v>
      </c>
      <c r="M34" s="27">
        <f>M$4*INDEX(ACA!$E$2:$E$156, MATCH('Calcs - ACA values'!$A34,ACA!$B$2:$B$156,0))</f>
        <v>747.33360000000005</v>
      </c>
      <c r="N34" s="27">
        <f>N$4*INDEX(ACA!$E$2:$E$156, MATCH('Calcs - ACA values'!$A34,ACA!$B$2:$B$156,0))</f>
        <v>489.06390000000005</v>
      </c>
      <c r="O34" s="27">
        <f>O$4*INDEX(ACA!$E$2:$E$156, MATCH('Calcs - ACA values'!$A34,ACA!$B$2:$B$156,0))</f>
        <v>692.38260000000002</v>
      </c>
      <c r="P34" s="27">
        <f>P$4*INDEX(ACA!$E$2:$E$156, MATCH('Calcs - ACA values'!$A34,ACA!$B$2:$B$156,0))</f>
        <v>450.59820000000002</v>
      </c>
      <c r="Q34" s="27">
        <f>Q$4*INDEX(ACA!$E$2:$E$156, MATCH('Calcs - ACA values'!$A34,ACA!$B$2:$B$156,0))</f>
        <v>637.43160000000012</v>
      </c>
      <c r="R34" s="27">
        <f>R$4*INDEX(ACA!$E$2:$E$156, MATCH('Calcs - ACA values'!$A34,ACA!$B$2:$B$156,0))</f>
        <v>285.74520000000001</v>
      </c>
      <c r="S34" s="27">
        <f>S$4*INDEX(ACA!$E$2:$E$156, MATCH('Calcs - ACA values'!$A34,ACA!$B$2:$B$156,0))</f>
        <v>456.09330000000006</v>
      </c>
      <c r="T34" s="27">
        <f>T$4*INDEX(ACA!$E$2:$E$156, MATCH('Calcs - ACA values'!$A34,ACA!$B$2:$B$156,0))</f>
        <v>236.28930000000003</v>
      </c>
      <c r="U34" s="27">
        <f>U$4*INDEX(ACA!$E$2:$E$156, MATCH('Calcs - ACA values'!$A34,ACA!$B$2:$B$156,0))</f>
        <v>340.69620000000003</v>
      </c>
      <c r="V34" s="27">
        <f>V$4*INDEX(ACA!$E$2:$E$156, MATCH('Calcs - ACA values'!$A34,ACA!$B$2:$B$156,0))</f>
        <v>1203.4269000000002</v>
      </c>
      <c r="W34" s="27">
        <f>W$4*INDEX(ACA!$E$2:$E$156, MATCH('Calcs - ACA values'!$A34,ACA!$B$2:$B$156,0))</f>
        <v>1824.3732000000002</v>
      </c>
      <c r="X34" s="27">
        <f>X$4*INDEX(ACA!$E$2:$E$156, MATCH('Calcs - ACA values'!$A34,ACA!$B$2:$B$156,0))</f>
        <v>604.46100000000001</v>
      </c>
      <c r="Y34" s="27">
        <f>Y$4*INDEX(ACA!$E$2:$E$156, MATCH('Calcs - ACA values'!$A34,ACA!$B$2:$B$156,0))</f>
        <v>1632.0447000000001</v>
      </c>
      <c r="Z34" s="27">
        <f>Z$4*INDEX(ACA!$E$2:$E$156, MATCH('Calcs - ACA values'!$A34,ACA!$B$2:$B$156,0))</f>
        <v>129464.55600000001</v>
      </c>
      <c r="AA34" s="27">
        <f>AA$4*INDEX(ACA!$E$2:$E$156, MATCH('Calcs - ACA values'!$A34,ACA!$B$2:$B$156,0))</f>
        <v>129464.55600000001</v>
      </c>
      <c r="AB34" s="27">
        <f>AB$4*INDEX(ACA!$E$2:$E$156, MATCH('Calcs - ACA values'!$A34,ACA!$B$2:$B$156,0))</f>
        <v>49455.9</v>
      </c>
      <c r="AC34" s="27">
        <f>AC$4*INDEX(ACA!$E$2:$E$156, MATCH('Calcs - ACA values'!$A34,ACA!$B$2:$B$156,0))</f>
        <v>76931.400000000009</v>
      </c>
      <c r="AD34" s="27">
        <f>AD$4*INDEX(ACA!$E$2:$E$156, MATCH('Calcs - ACA values'!$A34,ACA!$B$2:$B$156,0))</f>
        <v>0</v>
      </c>
      <c r="AE34" s="27">
        <f>AE$4*INDEX(ACA!$E$2:$E$156, MATCH('Calcs - ACA values'!$A34,ACA!$B$2:$B$156,0))</f>
        <v>989.11800000000005</v>
      </c>
      <c r="AF34" s="27">
        <f>AF$4*INDEX(ACA!$E$2:$E$156, MATCH('Calcs - ACA values'!$A34,ACA!$B$2:$B$156,0))</f>
        <v>1417.7358000000002</v>
      </c>
    </row>
    <row r="35" spans="1:32" x14ac:dyDescent="0.35">
      <c r="A35" s="11">
        <v>319</v>
      </c>
      <c r="B35" s="18" t="s">
        <v>34</v>
      </c>
      <c r="C35" s="27">
        <f>C$4*INDEX(ACA!$E$2:$E$156, MATCH('Calcs - ACA values'!$A35,ACA!$B$2:$B$156,0))</f>
        <v>3432.2394600000002</v>
      </c>
      <c r="D35" s="27">
        <f>D$4*INDEX(ACA!$E$2:$E$156, MATCH('Calcs - ACA values'!$A35,ACA!$B$2:$B$156,0))</f>
        <v>4840.0840800000005</v>
      </c>
      <c r="E35" s="27">
        <f>E$4*INDEX(ACA!$E$2:$E$156, MATCH('Calcs - ACA values'!$A35,ACA!$B$2:$B$156,0))</f>
        <v>5454.4362600000004</v>
      </c>
      <c r="F35" s="27">
        <f>F$4*INDEX(ACA!$E$2:$E$156, MATCH('Calcs - ACA values'!$A35,ACA!$B$2:$B$156,0))</f>
        <v>631.93650000000002</v>
      </c>
      <c r="G35" s="27">
        <f>G$4*INDEX(ACA!$E$2:$E$156, MATCH('Calcs - ACA values'!$A35,ACA!$B$2:$B$156,0))</f>
        <v>923.17680000000007</v>
      </c>
      <c r="H35" s="27">
        <f>H$4*INDEX(ACA!$E$2:$E$156, MATCH('Calcs - ACA values'!$A35,ACA!$B$2:$B$156,0))</f>
        <v>505.54920000000004</v>
      </c>
      <c r="I35" s="27">
        <f>I$4*INDEX(ACA!$E$2:$E$156, MATCH('Calcs - ACA values'!$A35,ACA!$B$2:$B$156,0))</f>
        <v>505.54920000000004</v>
      </c>
      <c r="J35" s="27">
        <f>J$4*INDEX(ACA!$E$2:$E$156, MATCH('Calcs - ACA values'!$A35,ACA!$B$2:$B$156,0))</f>
        <v>681.39240000000007</v>
      </c>
      <c r="K35" s="27">
        <f>K$4*INDEX(ACA!$E$2:$E$156, MATCH('Calcs - ACA values'!$A35,ACA!$B$2:$B$156,0))</f>
        <v>950.65230000000008</v>
      </c>
      <c r="L35" s="27">
        <f>L$4*INDEX(ACA!$E$2:$E$156, MATCH('Calcs - ACA values'!$A35,ACA!$B$2:$B$156,0))</f>
        <v>522.03450000000009</v>
      </c>
      <c r="M35" s="27">
        <f>M$4*INDEX(ACA!$E$2:$E$156, MATCH('Calcs - ACA values'!$A35,ACA!$B$2:$B$156,0))</f>
        <v>747.33360000000005</v>
      </c>
      <c r="N35" s="27">
        <f>N$4*INDEX(ACA!$E$2:$E$156, MATCH('Calcs - ACA values'!$A35,ACA!$B$2:$B$156,0))</f>
        <v>489.06390000000005</v>
      </c>
      <c r="O35" s="27">
        <f>O$4*INDEX(ACA!$E$2:$E$156, MATCH('Calcs - ACA values'!$A35,ACA!$B$2:$B$156,0))</f>
        <v>692.38260000000002</v>
      </c>
      <c r="P35" s="27">
        <f>P$4*INDEX(ACA!$E$2:$E$156, MATCH('Calcs - ACA values'!$A35,ACA!$B$2:$B$156,0))</f>
        <v>450.59820000000002</v>
      </c>
      <c r="Q35" s="27">
        <f>Q$4*INDEX(ACA!$E$2:$E$156, MATCH('Calcs - ACA values'!$A35,ACA!$B$2:$B$156,0))</f>
        <v>637.43160000000012</v>
      </c>
      <c r="R35" s="27">
        <f>R$4*INDEX(ACA!$E$2:$E$156, MATCH('Calcs - ACA values'!$A35,ACA!$B$2:$B$156,0))</f>
        <v>285.74520000000001</v>
      </c>
      <c r="S35" s="27">
        <f>S$4*INDEX(ACA!$E$2:$E$156, MATCH('Calcs - ACA values'!$A35,ACA!$B$2:$B$156,0))</f>
        <v>456.09330000000006</v>
      </c>
      <c r="T35" s="27">
        <f>T$4*INDEX(ACA!$E$2:$E$156, MATCH('Calcs - ACA values'!$A35,ACA!$B$2:$B$156,0))</f>
        <v>236.28930000000003</v>
      </c>
      <c r="U35" s="27">
        <f>U$4*INDEX(ACA!$E$2:$E$156, MATCH('Calcs - ACA values'!$A35,ACA!$B$2:$B$156,0))</f>
        <v>340.69620000000003</v>
      </c>
      <c r="V35" s="27">
        <f>V$4*INDEX(ACA!$E$2:$E$156, MATCH('Calcs - ACA values'!$A35,ACA!$B$2:$B$156,0))</f>
        <v>1203.4269000000002</v>
      </c>
      <c r="W35" s="27">
        <f>W$4*INDEX(ACA!$E$2:$E$156, MATCH('Calcs - ACA values'!$A35,ACA!$B$2:$B$156,0))</f>
        <v>1824.3732000000002</v>
      </c>
      <c r="X35" s="27">
        <f>X$4*INDEX(ACA!$E$2:$E$156, MATCH('Calcs - ACA values'!$A35,ACA!$B$2:$B$156,0))</f>
        <v>604.46100000000001</v>
      </c>
      <c r="Y35" s="27">
        <f>Y$4*INDEX(ACA!$E$2:$E$156, MATCH('Calcs - ACA values'!$A35,ACA!$B$2:$B$156,0))</f>
        <v>1632.0447000000001</v>
      </c>
      <c r="Z35" s="27">
        <f>Z$4*INDEX(ACA!$E$2:$E$156, MATCH('Calcs - ACA values'!$A35,ACA!$B$2:$B$156,0))</f>
        <v>129464.55600000001</v>
      </c>
      <c r="AA35" s="27">
        <f>AA$4*INDEX(ACA!$E$2:$E$156, MATCH('Calcs - ACA values'!$A35,ACA!$B$2:$B$156,0))</f>
        <v>129464.55600000001</v>
      </c>
      <c r="AB35" s="27">
        <f>AB$4*INDEX(ACA!$E$2:$E$156, MATCH('Calcs - ACA values'!$A35,ACA!$B$2:$B$156,0))</f>
        <v>49455.9</v>
      </c>
      <c r="AC35" s="27">
        <f>AC$4*INDEX(ACA!$E$2:$E$156, MATCH('Calcs - ACA values'!$A35,ACA!$B$2:$B$156,0))</f>
        <v>76931.400000000009</v>
      </c>
      <c r="AD35" s="27">
        <f>AD$4*INDEX(ACA!$E$2:$E$156, MATCH('Calcs - ACA values'!$A35,ACA!$B$2:$B$156,0))</f>
        <v>0</v>
      </c>
      <c r="AE35" s="27">
        <f>AE$4*INDEX(ACA!$E$2:$E$156, MATCH('Calcs - ACA values'!$A35,ACA!$B$2:$B$156,0))</f>
        <v>989.11800000000005</v>
      </c>
      <c r="AF35" s="27">
        <f>AF$4*INDEX(ACA!$E$2:$E$156, MATCH('Calcs - ACA values'!$A35,ACA!$B$2:$B$156,0))</f>
        <v>1417.7358000000002</v>
      </c>
    </row>
    <row r="36" spans="1:32" x14ac:dyDescent="0.35">
      <c r="A36" s="11">
        <v>320</v>
      </c>
      <c r="B36" s="18" t="s">
        <v>35</v>
      </c>
      <c r="C36" s="27">
        <f>C$4*INDEX(ACA!$E$2:$E$156, MATCH('Calcs - ACA values'!$A36,ACA!$B$2:$B$156,0))</f>
        <v>3381.3970200000003</v>
      </c>
      <c r="D36" s="27">
        <f>D$4*INDEX(ACA!$E$2:$E$156, MATCH('Calcs - ACA values'!$A36,ACA!$B$2:$B$156,0))</f>
        <v>4768.3869599999998</v>
      </c>
      <c r="E36" s="27">
        <f>E$4*INDEX(ACA!$E$2:$E$156, MATCH('Calcs - ACA values'!$A36,ACA!$B$2:$B$156,0))</f>
        <v>5373.6386200000006</v>
      </c>
      <c r="F36" s="27">
        <f>F$4*INDEX(ACA!$E$2:$E$156, MATCH('Calcs - ACA values'!$A36,ACA!$B$2:$B$156,0))</f>
        <v>622.57550000000003</v>
      </c>
      <c r="G36" s="27">
        <f>G$4*INDEX(ACA!$E$2:$E$156, MATCH('Calcs - ACA values'!$A36,ACA!$B$2:$B$156,0))</f>
        <v>909.50160000000005</v>
      </c>
      <c r="H36" s="27">
        <f>H$4*INDEX(ACA!$E$2:$E$156, MATCH('Calcs - ACA values'!$A36,ACA!$B$2:$B$156,0))</f>
        <v>498.06040000000002</v>
      </c>
      <c r="I36" s="27">
        <f>I$4*INDEX(ACA!$E$2:$E$156, MATCH('Calcs - ACA values'!$A36,ACA!$B$2:$B$156,0))</f>
        <v>498.06040000000002</v>
      </c>
      <c r="J36" s="27">
        <f>J$4*INDEX(ACA!$E$2:$E$156, MATCH('Calcs - ACA values'!$A36,ACA!$B$2:$B$156,0))</f>
        <v>671.29880000000003</v>
      </c>
      <c r="K36" s="27">
        <f>K$4*INDEX(ACA!$E$2:$E$156, MATCH('Calcs - ACA values'!$A36,ACA!$B$2:$B$156,0))</f>
        <v>936.57010000000002</v>
      </c>
      <c r="L36" s="27">
        <f>L$4*INDEX(ACA!$E$2:$E$156, MATCH('Calcs - ACA values'!$A36,ACA!$B$2:$B$156,0))</f>
        <v>514.30150000000003</v>
      </c>
      <c r="M36" s="27">
        <f>M$4*INDEX(ACA!$E$2:$E$156, MATCH('Calcs - ACA values'!$A36,ACA!$B$2:$B$156,0))</f>
        <v>736.26319999999998</v>
      </c>
      <c r="N36" s="27">
        <f>N$4*INDEX(ACA!$E$2:$E$156, MATCH('Calcs - ACA values'!$A36,ACA!$B$2:$B$156,0))</f>
        <v>481.8193</v>
      </c>
      <c r="O36" s="27">
        <f>O$4*INDEX(ACA!$E$2:$E$156, MATCH('Calcs - ACA values'!$A36,ACA!$B$2:$B$156,0))</f>
        <v>682.12620000000004</v>
      </c>
      <c r="P36" s="27">
        <f>P$4*INDEX(ACA!$E$2:$E$156, MATCH('Calcs - ACA values'!$A36,ACA!$B$2:$B$156,0))</f>
        <v>443.92340000000002</v>
      </c>
      <c r="Q36" s="27">
        <f>Q$4*INDEX(ACA!$E$2:$E$156, MATCH('Calcs - ACA values'!$A36,ACA!$B$2:$B$156,0))</f>
        <v>627.98919999999998</v>
      </c>
      <c r="R36" s="27">
        <f>R$4*INDEX(ACA!$E$2:$E$156, MATCH('Calcs - ACA values'!$A36,ACA!$B$2:$B$156,0))</f>
        <v>281.51240000000001</v>
      </c>
      <c r="S36" s="27">
        <f>S$4*INDEX(ACA!$E$2:$E$156, MATCH('Calcs - ACA values'!$A36,ACA!$B$2:$B$156,0))</f>
        <v>449.33710000000002</v>
      </c>
      <c r="T36" s="27">
        <f>T$4*INDEX(ACA!$E$2:$E$156, MATCH('Calcs - ACA values'!$A36,ACA!$B$2:$B$156,0))</f>
        <v>232.78910000000002</v>
      </c>
      <c r="U36" s="27">
        <f>U$4*INDEX(ACA!$E$2:$E$156, MATCH('Calcs - ACA values'!$A36,ACA!$B$2:$B$156,0))</f>
        <v>335.64940000000001</v>
      </c>
      <c r="V36" s="27">
        <f>V$4*INDEX(ACA!$E$2:$E$156, MATCH('Calcs - ACA values'!$A36,ACA!$B$2:$B$156,0))</f>
        <v>1185.6003000000001</v>
      </c>
      <c r="W36" s="27">
        <f>W$4*INDEX(ACA!$E$2:$E$156, MATCH('Calcs - ACA values'!$A36,ACA!$B$2:$B$156,0))</f>
        <v>1797.3484000000001</v>
      </c>
      <c r="X36" s="27">
        <f>X$4*INDEX(ACA!$E$2:$E$156, MATCH('Calcs - ACA values'!$A36,ACA!$B$2:$B$156,0))</f>
        <v>595.50700000000006</v>
      </c>
      <c r="Y36" s="27">
        <f>Y$4*INDEX(ACA!$E$2:$E$156, MATCH('Calcs - ACA values'!$A36,ACA!$B$2:$B$156,0))</f>
        <v>1607.8688999999999</v>
      </c>
      <c r="Z36" s="27">
        <f>Z$4*INDEX(ACA!$E$2:$E$156, MATCH('Calcs - ACA values'!$A36,ACA!$B$2:$B$156,0))</f>
        <v>127546.772</v>
      </c>
      <c r="AA36" s="27">
        <f>AA$4*INDEX(ACA!$E$2:$E$156, MATCH('Calcs - ACA values'!$A36,ACA!$B$2:$B$156,0))</f>
        <v>127546.772</v>
      </c>
      <c r="AB36" s="27">
        <f>AB$4*INDEX(ACA!$E$2:$E$156, MATCH('Calcs - ACA values'!$A36,ACA!$B$2:$B$156,0))</f>
        <v>48723.3</v>
      </c>
      <c r="AC36" s="27">
        <f>AC$4*INDEX(ACA!$E$2:$E$156, MATCH('Calcs - ACA values'!$A36,ACA!$B$2:$B$156,0))</f>
        <v>75791.8</v>
      </c>
      <c r="AD36" s="27">
        <f>AD$4*INDEX(ACA!$E$2:$E$156, MATCH('Calcs - ACA values'!$A36,ACA!$B$2:$B$156,0))</f>
        <v>0</v>
      </c>
      <c r="AE36" s="27">
        <f>AE$4*INDEX(ACA!$E$2:$E$156, MATCH('Calcs - ACA values'!$A36,ACA!$B$2:$B$156,0))</f>
        <v>974.46600000000001</v>
      </c>
      <c r="AF36" s="27">
        <f>AF$4*INDEX(ACA!$E$2:$E$156, MATCH('Calcs - ACA values'!$A36,ACA!$B$2:$B$156,0))</f>
        <v>1396.7346</v>
      </c>
    </row>
    <row r="37" spans="1:32" x14ac:dyDescent="0.35">
      <c r="A37" s="11">
        <v>330</v>
      </c>
      <c r="B37" s="18" t="s">
        <v>36</v>
      </c>
      <c r="C37" s="27">
        <f>C$4*INDEX(ACA!$E$2:$E$156, MATCH('Calcs - ACA values'!$A37,ACA!$B$2:$B$156,0))</f>
        <v>3133.5245100000002</v>
      </c>
      <c r="D37" s="27">
        <f>D$4*INDEX(ACA!$E$2:$E$156, MATCH('Calcs - ACA values'!$A37,ACA!$B$2:$B$156,0))</f>
        <v>4418.84148</v>
      </c>
      <c r="E37" s="27">
        <f>E$4*INDEX(ACA!$E$2:$E$156, MATCH('Calcs - ACA values'!$A37,ACA!$B$2:$B$156,0))</f>
        <v>4979.7253100000007</v>
      </c>
      <c r="F37" s="27">
        <f>F$4*INDEX(ACA!$E$2:$E$156, MATCH('Calcs - ACA values'!$A37,ACA!$B$2:$B$156,0))</f>
        <v>576.93775000000005</v>
      </c>
      <c r="G37" s="27">
        <f>G$4*INDEX(ACA!$E$2:$E$156, MATCH('Calcs - ACA values'!$A37,ACA!$B$2:$B$156,0))</f>
        <v>842.83080000000007</v>
      </c>
      <c r="H37" s="27">
        <f>H$4*INDEX(ACA!$E$2:$E$156, MATCH('Calcs - ACA values'!$A37,ACA!$B$2:$B$156,0))</f>
        <v>461.55020000000002</v>
      </c>
      <c r="I37" s="27">
        <f>I$4*INDEX(ACA!$E$2:$E$156, MATCH('Calcs - ACA values'!$A37,ACA!$B$2:$B$156,0))</f>
        <v>461.55020000000002</v>
      </c>
      <c r="J37" s="27">
        <f>J$4*INDEX(ACA!$E$2:$E$156, MATCH('Calcs - ACA values'!$A37,ACA!$B$2:$B$156,0))</f>
        <v>622.08940000000007</v>
      </c>
      <c r="K37" s="27">
        <f>K$4*INDEX(ACA!$E$2:$E$156, MATCH('Calcs - ACA values'!$A37,ACA!$B$2:$B$156,0))</f>
        <v>867.91505000000006</v>
      </c>
      <c r="L37" s="27">
        <f>L$4*INDEX(ACA!$E$2:$E$156, MATCH('Calcs - ACA values'!$A37,ACA!$B$2:$B$156,0))</f>
        <v>476.60075000000006</v>
      </c>
      <c r="M37" s="27">
        <f>M$4*INDEX(ACA!$E$2:$E$156, MATCH('Calcs - ACA values'!$A37,ACA!$B$2:$B$156,0))</f>
        <v>682.29160000000002</v>
      </c>
      <c r="N37" s="27">
        <f>N$4*INDEX(ACA!$E$2:$E$156, MATCH('Calcs - ACA values'!$A37,ACA!$B$2:$B$156,0))</f>
        <v>446.49965000000003</v>
      </c>
      <c r="O37" s="27">
        <f>O$4*INDEX(ACA!$E$2:$E$156, MATCH('Calcs - ACA values'!$A37,ACA!$B$2:$B$156,0))</f>
        <v>632.12310000000002</v>
      </c>
      <c r="P37" s="27">
        <f>P$4*INDEX(ACA!$E$2:$E$156, MATCH('Calcs - ACA values'!$A37,ACA!$B$2:$B$156,0))</f>
        <v>411.38170000000002</v>
      </c>
      <c r="Q37" s="27">
        <f>Q$4*INDEX(ACA!$E$2:$E$156, MATCH('Calcs - ACA values'!$A37,ACA!$B$2:$B$156,0))</f>
        <v>581.95460000000003</v>
      </c>
      <c r="R37" s="27">
        <f>R$4*INDEX(ACA!$E$2:$E$156, MATCH('Calcs - ACA values'!$A37,ACA!$B$2:$B$156,0))</f>
        <v>260.87620000000004</v>
      </c>
      <c r="S37" s="27">
        <f>S$4*INDEX(ACA!$E$2:$E$156, MATCH('Calcs - ACA values'!$A37,ACA!$B$2:$B$156,0))</f>
        <v>416.39855000000006</v>
      </c>
      <c r="T37" s="27">
        <f>T$4*INDEX(ACA!$E$2:$E$156, MATCH('Calcs - ACA values'!$A37,ACA!$B$2:$B$156,0))</f>
        <v>215.72455000000002</v>
      </c>
      <c r="U37" s="27">
        <f>U$4*INDEX(ACA!$E$2:$E$156, MATCH('Calcs - ACA values'!$A37,ACA!$B$2:$B$156,0))</f>
        <v>311.04470000000003</v>
      </c>
      <c r="V37" s="27">
        <f>V$4*INDEX(ACA!$E$2:$E$156, MATCH('Calcs - ACA values'!$A37,ACA!$B$2:$B$156,0))</f>
        <v>1098.6901500000001</v>
      </c>
      <c r="W37" s="27">
        <f>W$4*INDEX(ACA!$E$2:$E$156, MATCH('Calcs - ACA values'!$A37,ACA!$B$2:$B$156,0))</f>
        <v>1665.5942000000002</v>
      </c>
      <c r="X37" s="27">
        <f>X$4*INDEX(ACA!$E$2:$E$156, MATCH('Calcs - ACA values'!$A37,ACA!$B$2:$B$156,0))</f>
        <v>551.85350000000005</v>
      </c>
      <c r="Y37" s="27">
        <f>Y$4*INDEX(ACA!$E$2:$E$156, MATCH('Calcs - ACA values'!$A37,ACA!$B$2:$B$156,0))</f>
        <v>1490.0044500000001</v>
      </c>
      <c r="Z37" s="27">
        <f>Z$4*INDEX(ACA!$E$2:$E$156, MATCH('Calcs - ACA values'!$A37,ACA!$B$2:$B$156,0))</f>
        <v>118196.986</v>
      </c>
      <c r="AA37" s="27">
        <f>AA$4*INDEX(ACA!$E$2:$E$156, MATCH('Calcs - ACA values'!$A37,ACA!$B$2:$B$156,0))</f>
        <v>118196.986</v>
      </c>
      <c r="AB37" s="27">
        <f>AB$4*INDEX(ACA!$E$2:$E$156, MATCH('Calcs - ACA values'!$A37,ACA!$B$2:$B$156,0))</f>
        <v>45151.65</v>
      </c>
      <c r="AC37" s="27">
        <f>AC$4*INDEX(ACA!$E$2:$E$156, MATCH('Calcs - ACA values'!$A37,ACA!$B$2:$B$156,0))</f>
        <v>70235.900000000009</v>
      </c>
      <c r="AD37" s="27">
        <f>AD$4*INDEX(ACA!$E$2:$E$156, MATCH('Calcs - ACA values'!$A37,ACA!$B$2:$B$156,0))</f>
        <v>0</v>
      </c>
      <c r="AE37" s="27">
        <f>AE$4*INDEX(ACA!$E$2:$E$156, MATCH('Calcs - ACA values'!$A37,ACA!$B$2:$B$156,0))</f>
        <v>903.03300000000013</v>
      </c>
      <c r="AF37" s="27">
        <f>AF$4*INDEX(ACA!$E$2:$E$156, MATCH('Calcs - ACA values'!$A37,ACA!$B$2:$B$156,0))</f>
        <v>1294.3473000000001</v>
      </c>
    </row>
    <row r="38" spans="1:32" x14ac:dyDescent="0.35">
      <c r="A38" s="11">
        <v>331</v>
      </c>
      <c r="B38" s="18" t="s">
        <v>38</v>
      </c>
      <c r="C38" s="27">
        <f>C$4*INDEX(ACA!$E$2:$E$156, MATCH('Calcs - ACA values'!$A38,ACA!$B$2:$B$156,0))</f>
        <v>3133.5245100000002</v>
      </c>
      <c r="D38" s="27">
        <f>D$4*INDEX(ACA!$E$2:$E$156, MATCH('Calcs - ACA values'!$A38,ACA!$B$2:$B$156,0))</f>
        <v>4418.84148</v>
      </c>
      <c r="E38" s="27">
        <f>E$4*INDEX(ACA!$E$2:$E$156, MATCH('Calcs - ACA values'!$A38,ACA!$B$2:$B$156,0))</f>
        <v>4979.7253100000007</v>
      </c>
      <c r="F38" s="27">
        <f>F$4*INDEX(ACA!$E$2:$E$156, MATCH('Calcs - ACA values'!$A38,ACA!$B$2:$B$156,0))</f>
        <v>576.93775000000005</v>
      </c>
      <c r="G38" s="27">
        <f>G$4*INDEX(ACA!$E$2:$E$156, MATCH('Calcs - ACA values'!$A38,ACA!$B$2:$B$156,0))</f>
        <v>842.83080000000007</v>
      </c>
      <c r="H38" s="27">
        <f>H$4*INDEX(ACA!$E$2:$E$156, MATCH('Calcs - ACA values'!$A38,ACA!$B$2:$B$156,0))</f>
        <v>461.55020000000002</v>
      </c>
      <c r="I38" s="27">
        <f>I$4*INDEX(ACA!$E$2:$E$156, MATCH('Calcs - ACA values'!$A38,ACA!$B$2:$B$156,0))</f>
        <v>461.55020000000002</v>
      </c>
      <c r="J38" s="27">
        <f>J$4*INDEX(ACA!$E$2:$E$156, MATCH('Calcs - ACA values'!$A38,ACA!$B$2:$B$156,0))</f>
        <v>622.08940000000007</v>
      </c>
      <c r="K38" s="27">
        <f>K$4*INDEX(ACA!$E$2:$E$156, MATCH('Calcs - ACA values'!$A38,ACA!$B$2:$B$156,0))</f>
        <v>867.91505000000006</v>
      </c>
      <c r="L38" s="27">
        <f>L$4*INDEX(ACA!$E$2:$E$156, MATCH('Calcs - ACA values'!$A38,ACA!$B$2:$B$156,0))</f>
        <v>476.60075000000006</v>
      </c>
      <c r="M38" s="27">
        <f>M$4*INDEX(ACA!$E$2:$E$156, MATCH('Calcs - ACA values'!$A38,ACA!$B$2:$B$156,0))</f>
        <v>682.29160000000002</v>
      </c>
      <c r="N38" s="27">
        <f>N$4*INDEX(ACA!$E$2:$E$156, MATCH('Calcs - ACA values'!$A38,ACA!$B$2:$B$156,0))</f>
        <v>446.49965000000003</v>
      </c>
      <c r="O38" s="27">
        <f>O$4*INDEX(ACA!$E$2:$E$156, MATCH('Calcs - ACA values'!$A38,ACA!$B$2:$B$156,0))</f>
        <v>632.12310000000002</v>
      </c>
      <c r="P38" s="27">
        <f>P$4*INDEX(ACA!$E$2:$E$156, MATCH('Calcs - ACA values'!$A38,ACA!$B$2:$B$156,0))</f>
        <v>411.38170000000002</v>
      </c>
      <c r="Q38" s="27">
        <f>Q$4*INDEX(ACA!$E$2:$E$156, MATCH('Calcs - ACA values'!$A38,ACA!$B$2:$B$156,0))</f>
        <v>581.95460000000003</v>
      </c>
      <c r="R38" s="27">
        <f>R$4*INDEX(ACA!$E$2:$E$156, MATCH('Calcs - ACA values'!$A38,ACA!$B$2:$B$156,0))</f>
        <v>260.87620000000004</v>
      </c>
      <c r="S38" s="27">
        <f>S$4*INDEX(ACA!$E$2:$E$156, MATCH('Calcs - ACA values'!$A38,ACA!$B$2:$B$156,0))</f>
        <v>416.39855000000006</v>
      </c>
      <c r="T38" s="27">
        <f>T$4*INDEX(ACA!$E$2:$E$156, MATCH('Calcs - ACA values'!$A38,ACA!$B$2:$B$156,0))</f>
        <v>215.72455000000002</v>
      </c>
      <c r="U38" s="27">
        <f>U$4*INDEX(ACA!$E$2:$E$156, MATCH('Calcs - ACA values'!$A38,ACA!$B$2:$B$156,0))</f>
        <v>311.04470000000003</v>
      </c>
      <c r="V38" s="27">
        <f>V$4*INDEX(ACA!$E$2:$E$156, MATCH('Calcs - ACA values'!$A38,ACA!$B$2:$B$156,0))</f>
        <v>1098.6901500000001</v>
      </c>
      <c r="W38" s="27">
        <f>W$4*INDEX(ACA!$E$2:$E$156, MATCH('Calcs - ACA values'!$A38,ACA!$B$2:$B$156,0))</f>
        <v>1665.5942000000002</v>
      </c>
      <c r="X38" s="27">
        <f>X$4*INDEX(ACA!$E$2:$E$156, MATCH('Calcs - ACA values'!$A38,ACA!$B$2:$B$156,0))</f>
        <v>551.85350000000005</v>
      </c>
      <c r="Y38" s="27">
        <f>Y$4*INDEX(ACA!$E$2:$E$156, MATCH('Calcs - ACA values'!$A38,ACA!$B$2:$B$156,0))</f>
        <v>1490.0044500000001</v>
      </c>
      <c r="Z38" s="27">
        <f>Z$4*INDEX(ACA!$E$2:$E$156, MATCH('Calcs - ACA values'!$A38,ACA!$B$2:$B$156,0))</f>
        <v>118196.986</v>
      </c>
      <c r="AA38" s="27">
        <f>AA$4*INDEX(ACA!$E$2:$E$156, MATCH('Calcs - ACA values'!$A38,ACA!$B$2:$B$156,0))</f>
        <v>118196.986</v>
      </c>
      <c r="AB38" s="27">
        <f>AB$4*INDEX(ACA!$E$2:$E$156, MATCH('Calcs - ACA values'!$A38,ACA!$B$2:$B$156,0))</f>
        <v>45151.65</v>
      </c>
      <c r="AC38" s="27">
        <f>AC$4*INDEX(ACA!$E$2:$E$156, MATCH('Calcs - ACA values'!$A38,ACA!$B$2:$B$156,0))</f>
        <v>70235.900000000009</v>
      </c>
      <c r="AD38" s="27">
        <f>AD$4*INDEX(ACA!$E$2:$E$156, MATCH('Calcs - ACA values'!$A38,ACA!$B$2:$B$156,0))</f>
        <v>0</v>
      </c>
      <c r="AE38" s="27">
        <f>AE$4*INDEX(ACA!$E$2:$E$156, MATCH('Calcs - ACA values'!$A38,ACA!$B$2:$B$156,0))</f>
        <v>903.03300000000013</v>
      </c>
      <c r="AF38" s="27">
        <f>AF$4*INDEX(ACA!$E$2:$E$156, MATCH('Calcs - ACA values'!$A38,ACA!$B$2:$B$156,0))</f>
        <v>1294.3473000000001</v>
      </c>
    </row>
    <row r="39" spans="1:32" x14ac:dyDescent="0.35">
      <c r="A39" s="11">
        <v>332</v>
      </c>
      <c r="B39" s="18" t="s">
        <v>39</v>
      </c>
      <c r="C39" s="27">
        <f>C$4*INDEX(ACA!$E$2:$E$156, MATCH('Calcs - ACA values'!$A39,ACA!$B$2:$B$156,0))</f>
        <v>3133.5245100000002</v>
      </c>
      <c r="D39" s="27">
        <f>D$4*INDEX(ACA!$E$2:$E$156, MATCH('Calcs - ACA values'!$A39,ACA!$B$2:$B$156,0))</f>
        <v>4418.84148</v>
      </c>
      <c r="E39" s="27">
        <f>E$4*INDEX(ACA!$E$2:$E$156, MATCH('Calcs - ACA values'!$A39,ACA!$B$2:$B$156,0))</f>
        <v>4979.7253100000007</v>
      </c>
      <c r="F39" s="27">
        <f>F$4*INDEX(ACA!$E$2:$E$156, MATCH('Calcs - ACA values'!$A39,ACA!$B$2:$B$156,0))</f>
        <v>576.93775000000005</v>
      </c>
      <c r="G39" s="27">
        <f>G$4*INDEX(ACA!$E$2:$E$156, MATCH('Calcs - ACA values'!$A39,ACA!$B$2:$B$156,0))</f>
        <v>842.83080000000007</v>
      </c>
      <c r="H39" s="27">
        <f>H$4*INDEX(ACA!$E$2:$E$156, MATCH('Calcs - ACA values'!$A39,ACA!$B$2:$B$156,0))</f>
        <v>461.55020000000002</v>
      </c>
      <c r="I39" s="27">
        <f>I$4*INDEX(ACA!$E$2:$E$156, MATCH('Calcs - ACA values'!$A39,ACA!$B$2:$B$156,0))</f>
        <v>461.55020000000002</v>
      </c>
      <c r="J39" s="27">
        <f>J$4*INDEX(ACA!$E$2:$E$156, MATCH('Calcs - ACA values'!$A39,ACA!$B$2:$B$156,0))</f>
        <v>622.08940000000007</v>
      </c>
      <c r="K39" s="27">
        <f>K$4*INDEX(ACA!$E$2:$E$156, MATCH('Calcs - ACA values'!$A39,ACA!$B$2:$B$156,0))</f>
        <v>867.91505000000006</v>
      </c>
      <c r="L39" s="27">
        <f>L$4*INDEX(ACA!$E$2:$E$156, MATCH('Calcs - ACA values'!$A39,ACA!$B$2:$B$156,0))</f>
        <v>476.60075000000006</v>
      </c>
      <c r="M39" s="27">
        <f>M$4*INDEX(ACA!$E$2:$E$156, MATCH('Calcs - ACA values'!$A39,ACA!$B$2:$B$156,0))</f>
        <v>682.29160000000002</v>
      </c>
      <c r="N39" s="27">
        <f>N$4*INDEX(ACA!$E$2:$E$156, MATCH('Calcs - ACA values'!$A39,ACA!$B$2:$B$156,0))</f>
        <v>446.49965000000003</v>
      </c>
      <c r="O39" s="27">
        <f>O$4*INDEX(ACA!$E$2:$E$156, MATCH('Calcs - ACA values'!$A39,ACA!$B$2:$B$156,0))</f>
        <v>632.12310000000002</v>
      </c>
      <c r="P39" s="27">
        <f>P$4*INDEX(ACA!$E$2:$E$156, MATCH('Calcs - ACA values'!$A39,ACA!$B$2:$B$156,0))</f>
        <v>411.38170000000002</v>
      </c>
      <c r="Q39" s="27">
        <f>Q$4*INDEX(ACA!$E$2:$E$156, MATCH('Calcs - ACA values'!$A39,ACA!$B$2:$B$156,0))</f>
        <v>581.95460000000003</v>
      </c>
      <c r="R39" s="27">
        <f>R$4*INDEX(ACA!$E$2:$E$156, MATCH('Calcs - ACA values'!$A39,ACA!$B$2:$B$156,0))</f>
        <v>260.87620000000004</v>
      </c>
      <c r="S39" s="27">
        <f>S$4*INDEX(ACA!$E$2:$E$156, MATCH('Calcs - ACA values'!$A39,ACA!$B$2:$B$156,0))</f>
        <v>416.39855000000006</v>
      </c>
      <c r="T39" s="27">
        <f>T$4*INDEX(ACA!$E$2:$E$156, MATCH('Calcs - ACA values'!$A39,ACA!$B$2:$B$156,0))</f>
        <v>215.72455000000002</v>
      </c>
      <c r="U39" s="27">
        <f>U$4*INDEX(ACA!$E$2:$E$156, MATCH('Calcs - ACA values'!$A39,ACA!$B$2:$B$156,0))</f>
        <v>311.04470000000003</v>
      </c>
      <c r="V39" s="27">
        <f>V$4*INDEX(ACA!$E$2:$E$156, MATCH('Calcs - ACA values'!$A39,ACA!$B$2:$B$156,0))</f>
        <v>1098.6901500000001</v>
      </c>
      <c r="W39" s="27">
        <f>W$4*INDEX(ACA!$E$2:$E$156, MATCH('Calcs - ACA values'!$A39,ACA!$B$2:$B$156,0))</f>
        <v>1665.5942000000002</v>
      </c>
      <c r="X39" s="27">
        <f>X$4*INDEX(ACA!$E$2:$E$156, MATCH('Calcs - ACA values'!$A39,ACA!$B$2:$B$156,0))</f>
        <v>551.85350000000005</v>
      </c>
      <c r="Y39" s="27">
        <f>Y$4*INDEX(ACA!$E$2:$E$156, MATCH('Calcs - ACA values'!$A39,ACA!$B$2:$B$156,0))</f>
        <v>1490.0044500000001</v>
      </c>
      <c r="Z39" s="27">
        <f>Z$4*INDEX(ACA!$E$2:$E$156, MATCH('Calcs - ACA values'!$A39,ACA!$B$2:$B$156,0))</f>
        <v>118196.986</v>
      </c>
      <c r="AA39" s="27">
        <f>AA$4*INDEX(ACA!$E$2:$E$156, MATCH('Calcs - ACA values'!$A39,ACA!$B$2:$B$156,0))</f>
        <v>118196.986</v>
      </c>
      <c r="AB39" s="27">
        <f>AB$4*INDEX(ACA!$E$2:$E$156, MATCH('Calcs - ACA values'!$A39,ACA!$B$2:$B$156,0))</f>
        <v>45151.65</v>
      </c>
      <c r="AC39" s="27">
        <f>AC$4*INDEX(ACA!$E$2:$E$156, MATCH('Calcs - ACA values'!$A39,ACA!$B$2:$B$156,0))</f>
        <v>70235.900000000009</v>
      </c>
      <c r="AD39" s="27">
        <f>AD$4*INDEX(ACA!$E$2:$E$156, MATCH('Calcs - ACA values'!$A39,ACA!$B$2:$B$156,0))</f>
        <v>0</v>
      </c>
      <c r="AE39" s="27">
        <f>AE$4*INDEX(ACA!$E$2:$E$156, MATCH('Calcs - ACA values'!$A39,ACA!$B$2:$B$156,0))</f>
        <v>903.03300000000013</v>
      </c>
      <c r="AF39" s="27">
        <f>AF$4*INDEX(ACA!$E$2:$E$156, MATCH('Calcs - ACA values'!$A39,ACA!$B$2:$B$156,0))</f>
        <v>1294.3473000000001</v>
      </c>
    </row>
    <row r="40" spans="1:32" x14ac:dyDescent="0.35">
      <c r="A40" s="11">
        <v>333</v>
      </c>
      <c r="B40" s="18" t="s">
        <v>40</v>
      </c>
      <c r="C40" s="27">
        <f>C$4*INDEX(ACA!$E$2:$E$156, MATCH('Calcs - ACA values'!$A40,ACA!$B$2:$B$156,0))</f>
        <v>3133.5245100000002</v>
      </c>
      <c r="D40" s="27">
        <f>D$4*INDEX(ACA!$E$2:$E$156, MATCH('Calcs - ACA values'!$A40,ACA!$B$2:$B$156,0))</f>
        <v>4418.84148</v>
      </c>
      <c r="E40" s="27">
        <f>E$4*INDEX(ACA!$E$2:$E$156, MATCH('Calcs - ACA values'!$A40,ACA!$B$2:$B$156,0))</f>
        <v>4979.7253100000007</v>
      </c>
      <c r="F40" s="27">
        <f>F$4*INDEX(ACA!$E$2:$E$156, MATCH('Calcs - ACA values'!$A40,ACA!$B$2:$B$156,0))</f>
        <v>576.93775000000005</v>
      </c>
      <c r="G40" s="27">
        <f>G$4*INDEX(ACA!$E$2:$E$156, MATCH('Calcs - ACA values'!$A40,ACA!$B$2:$B$156,0))</f>
        <v>842.83080000000007</v>
      </c>
      <c r="H40" s="27">
        <f>H$4*INDEX(ACA!$E$2:$E$156, MATCH('Calcs - ACA values'!$A40,ACA!$B$2:$B$156,0))</f>
        <v>461.55020000000002</v>
      </c>
      <c r="I40" s="27">
        <f>I$4*INDEX(ACA!$E$2:$E$156, MATCH('Calcs - ACA values'!$A40,ACA!$B$2:$B$156,0))</f>
        <v>461.55020000000002</v>
      </c>
      <c r="J40" s="27">
        <f>J$4*INDEX(ACA!$E$2:$E$156, MATCH('Calcs - ACA values'!$A40,ACA!$B$2:$B$156,0))</f>
        <v>622.08940000000007</v>
      </c>
      <c r="K40" s="27">
        <f>K$4*INDEX(ACA!$E$2:$E$156, MATCH('Calcs - ACA values'!$A40,ACA!$B$2:$B$156,0))</f>
        <v>867.91505000000006</v>
      </c>
      <c r="L40" s="27">
        <f>L$4*INDEX(ACA!$E$2:$E$156, MATCH('Calcs - ACA values'!$A40,ACA!$B$2:$B$156,0))</f>
        <v>476.60075000000006</v>
      </c>
      <c r="M40" s="27">
        <f>M$4*INDEX(ACA!$E$2:$E$156, MATCH('Calcs - ACA values'!$A40,ACA!$B$2:$B$156,0))</f>
        <v>682.29160000000002</v>
      </c>
      <c r="N40" s="27">
        <f>N$4*INDEX(ACA!$E$2:$E$156, MATCH('Calcs - ACA values'!$A40,ACA!$B$2:$B$156,0))</f>
        <v>446.49965000000003</v>
      </c>
      <c r="O40" s="27">
        <f>O$4*INDEX(ACA!$E$2:$E$156, MATCH('Calcs - ACA values'!$A40,ACA!$B$2:$B$156,0))</f>
        <v>632.12310000000002</v>
      </c>
      <c r="P40" s="27">
        <f>P$4*INDEX(ACA!$E$2:$E$156, MATCH('Calcs - ACA values'!$A40,ACA!$B$2:$B$156,0))</f>
        <v>411.38170000000002</v>
      </c>
      <c r="Q40" s="27">
        <f>Q$4*INDEX(ACA!$E$2:$E$156, MATCH('Calcs - ACA values'!$A40,ACA!$B$2:$B$156,0))</f>
        <v>581.95460000000003</v>
      </c>
      <c r="R40" s="27">
        <f>R$4*INDEX(ACA!$E$2:$E$156, MATCH('Calcs - ACA values'!$A40,ACA!$B$2:$B$156,0))</f>
        <v>260.87620000000004</v>
      </c>
      <c r="S40" s="27">
        <f>S$4*INDEX(ACA!$E$2:$E$156, MATCH('Calcs - ACA values'!$A40,ACA!$B$2:$B$156,0))</f>
        <v>416.39855000000006</v>
      </c>
      <c r="T40" s="27">
        <f>T$4*INDEX(ACA!$E$2:$E$156, MATCH('Calcs - ACA values'!$A40,ACA!$B$2:$B$156,0))</f>
        <v>215.72455000000002</v>
      </c>
      <c r="U40" s="27">
        <f>U$4*INDEX(ACA!$E$2:$E$156, MATCH('Calcs - ACA values'!$A40,ACA!$B$2:$B$156,0))</f>
        <v>311.04470000000003</v>
      </c>
      <c r="V40" s="27">
        <f>V$4*INDEX(ACA!$E$2:$E$156, MATCH('Calcs - ACA values'!$A40,ACA!$B$2:$B$156,0))</f>
        <v>1098.6901500000001</v>
      </c>
      <c r="W40" s="27">
        <f>W$4*INDEX(ACA!$E$2:$E$156, MATCH('Calcs - ACA values'!$A40,ACA!$B$2:$B$156,0))</f>
        <v>1665.5942000000002</v>
      </c>
      <c r="X40" s="27">
        <f>X$4*INDEX(ACA!$E$2:$E$156, MATCH('Calcs - ACA values'!$A40,ACA!$B$2:$B$156,0))</f>
        <v>551.85350000000005</v>
      </c>
      <c r="Y40" s="27">
        <f>Y$4*INDEX(ACA!$E$2:$E$156, MATCH('Calcs - ACA values'!$A40,ACA!$B$2:$B$156,0))</f>
        <v>1490.0044500000001</v>
      </c>
      <c r="Z40" s="27">
        <f>Z$4*INDEX(ACA!$E$2:$E$156, MATCH('Calcs - ACA values'!$A40,ACA!$B$2:$B$156,0))</f>
        <v>118196.986</v>
      </c>
      <c r="AA40" s="27">
        <f>AA$4*INDEX(ACA!$E$2:$E$156, MATCH('Calcs - ACA values'!$A40,ACA!$B$2:$B$156,0))</f>
        <v>118196.986</v>
      </c>
      <c r="AB40" s="27">
        <f>AB$4*INDEX(ACA!$E$2:$E$156, MATCH('Calcs - ACA values'!$A40,ACA!$B$2:$B$156,0))</f>
        <v>45151.65</v>
      </c>
      <c r="AC40" s="27">
        <f>AC$4*INDEX(ACA!$E$2:$E$156, MATCH('Calcs - ACA values'!$A40,ACA!$B$2:$B$156,0))</f>
        <v>70235.900000000009</v>
      </c>
      <c r="AD40" s="27">
        <f>AD$4*INDEX(ACA!$E$2:$E$156, MATCH('Calcs - ACA values'!$A40,ACA!$B$2:$B$156,0))</f>
        <v>0</v>
      </c>
      <c r="AE40" s="27">
        <f>AE$4*INDEX(ACA!$E$2:$E$156, MATCH('Calcs - ACA values'!$A40,ACA!$B$2:$B$156,0))</f>
        <v>903.03300000000013</v>
      </c>
      <c r="AF40" s="27">
        <f>AF$4*INDEX(ACA!$E$2:$E$156, MATCH('Calcs - ACA values'!$A40,ACA!$B$2:$B$156,0))</f>
        <v>1294.3473000000001</v>
      </c>
    </row>
    <row r="41" spans="1:32" x14ac:dyDescent="0.35">
      <c r="A41" s="11">
        <v>334</v>
      </c>
      <c r="B41" s="18" t="s">
        <v>41</v>
      </c>
      <c r="C41" s="27">
        <f>C$4*INDEX(ACA!$E$2:$E$156, MATCH('Calcs - ACA values'!$A41,ACA!$B$2:$B$156,0))</f>
        <v>3133.5245100000002</v>
      </c>
      <c r="D41" s="27">
        <f>D$4*INDEX(ACA!$E$2:$E$156, MATCH('Calcs - ACA values'!$A41,ACA!$B$2:$B$156,0))</f>
        <v>4418.84148</v>
      </c>
      <c r="E41" s="27">
        <f>E$4*INDEX(ACA!$E$2:$E$156, MATCH('Calcs - ACA values'!$A41,ACA!$B$2:$B$156,0))</f>
        <v>4979.7253100000007</v>
      </c>
      <c r="F41" s="27">
        <f>F$4*INDEX(ACA!$E$2:$E$156, MATCH('Calcs - ACA values'!$A41,ACA!$B$2:$B$156,0))</f>
        <v>576.93775000000005</v>
      </c>
      <c r="G41" s="27">
        <f>G$4*INDEX(ACA!$E$2:$E$156, MATCH('Calcs - ACA values'!$A41,ACA!$B$2:$B$156,0))</f>
        <v>842.83080000000007</v>
      </c>
      <c r="H41" s="27">
        <f>H$4*INDEX(ACA!$E$2:$E$156, MATCH('Calcs - ACA values'!$A41,ACA!$B$2:$B$156,0))</f>
        <v>461.55020000000002</v>
      </c>
      <c r="I41" s="27">
        <f>I$4*INDEX(ACA!$E$2:$E$156, MATCH('Calcs - ACA values'!$A41,ACA!$B$2:$B$156,0))</f>
        <v>461.55020000000002</v>
      </c>
      <c r="J41" s="27">
        <f>J$4*INDEX(ACA!$E$2:$E$156, MATCH('Calcs - ACA values'!$A41,ACA!$B$2:$B$156,0))</f>
        <v>622.08940000000007</v>
      </c>
      <c r="K41" s="27">
        <f>K$4*INDEX(ACA!$E$2:$E$156, MATCH('Calcs - ACA values'!$A41,ACA!$B$2:$B$156,0))</f>
        <v>867.91505000000006</v>
      </c>
      <c r="L41" s="27">
        <f>L$4*INDEX(ACA!$E$2:$E$156, MATCH('Calcs - ACA values'!$A41,ACA!$B$2:$B$156,0))</f>
        <v>476.60075000000006</v>
      </c>
      <c r="M41" s="27">
        <f>M$4*INDEX(ACA!$E$2:$E$156, MATCH('Calcs - ACA values'!$A41,ACA!$B$2:$B$156,0))</f>
        <v>682.29160000000002</v>
      </c>
      <c r="N41" s="27">
        <f>N$4*INDEX(ACA!$E$2:$E$156, MATCH('Calcs - ACA values'!$A41,ACA!$B$2:$B$156,0))</f>
        <v>446.49965000000003</v>
      </c>
      <c r="O41" s="27">
        <f>O$4*INDEX(ACA!$E$2:$E$156, MATCH('Calcs - ACA values'!$A41,ACA!$B$2:$B$156,0))</f>
        <v>632.12310000000002</v>
      </c>
      <c r="P41" s="27">
        <f>P$4*INDEX(ACA!$E$2:$E$156, MATCH('Calcs - ACA values'!$A41,ACA!$B$2:$B$156,0))</f>
        <v>411.38170000000002</v>
      </c>
      <c r="Q41" s="27">
        <f>Q$4*INDEX(ACA!$E$2:$E$156, MATCH('Calcs - ACA values'!$A41,ACA!$B$2:$B$156,0))</f>
        <v>581.95460000000003</v>
      </c>
      <c r="R41" s="27">
        <f>R$4*INDEX(ACA!$E$2:$E$156, MATCH('Calcs - ACA values'!$A41,ACA!$B$2:$B$156,0))</f>
        <v>260.87620000000004</v>
      </c>
      <c r="S41" s="27">
        <f>S$4*INDEX(ACA!$E$2:$E$156, MATCH('Calcs - ACA values'!$A41,ACA!$B$2:$B$156,0))</f>
        <v>416.39855000000006</v>
      </c>
      <c r="T41" s="27">
        <f>T$4*INDEX(ACA!$E$2:$E$156, MATCH('Calcs - ACA values'!$A41,ACA!$B$2:$B$156,0))</f>
        <v>215.72455000000002</v>
      </c>
      <c r="U41" s="27">
        <f>U$4*INDEX(ACA!$E$2:$E$156, MATCH('Calcs - ACA values'!$A41,ACA!$B$2:$B$156,0))</f>
        <v>311.04470000000003</v>
      </c>
      <c r="V41" s="27">
        <f>V$4*INDEX(ACA!$E$2:$E$156, MATCH('Calcs - ACA values'!$A41,ACA!$B$2:$B$156,0))</f>
        <v>1098.6901500000001</v>
      </c>
      <c r="W41" s="27">
        <f>W$4*INDEX(ACA!$E$2:$E$156, MATCH('Calcs - ACA values'!$A41,ACA!$B$2:$B$156,0))</f>
        <v>1665.5942000000002</v>
      </c>
      <c r="X41" s="27">
        <f>X$4*INDEX(ACA!$E$2:$E$156, MATCH('Calcs - ACA values'!$A41,ACA!$B$2:$B$156,0))</f>
        <v>551.85350000000005</v>
      </c>
      <c r="Y41" s="27">
        <f>Y$4*INDEX(ACA!$E$2:$E$156, MATCH('Calcs - ACA values'!$A41,ACA!$B$2:$B$156,0))</f>
        <v>1490.0044500000001</v>
      </c>
      <c r="Z41" s="27">
        <f>Z$4*INDEX(ACA!$E$2:$E$156, MATCH('Calcs - ACA values'!$A41,ACA!$B$2:$B$156,0))</f>
        <v>118196.986</v>
      </c>
      <c r="AA41" s="27">
        <f>AA$4*INDEX(ACA!$E$2:$E$156, MATCH('Calcs - ACA values'!$A41,ACA!$B$2:$B$156,0))</f>
        <v>118196.986</v>
      </c>
      <c r="AB41" s="27">
        <f>AB$4*INDEX(ACA!$E$2:$E$156, MATCH('Calcs - ACA values'!$A41,ACA!$B$2:$B$156,0))</f>
        <v>45151.65</v>
      </c>
      <c r="AC41" s="27">
        <f>AC$4*INDEX(ACA!$E$2:$E$156, MATCH('Calcs - ACA values'!$A41,ACA!$B$2:$B$156,0))</f>
        <v>70235.900000000009</v>
      </c>
      <c r="AD41" s="27">
        <f>AD$4*INDEX(ACA!$E$2:$E$156, MATCH('Calcs - ACA values'!$A41,ACA!$B$2:$B$156,0))</f>
        <v>0</v>
      </c>
      <c r="AE41" s="27">
        <f>AE$4*INDEX(ACA!$E$2:$E$156, MATCH('Calcs - ACA values'!$A41,ACA!$B$2:$B$156,0))</f>
        <v>903.03300000000013</v>
      </c>
      <c r="AF41" s="27">
        <f>AF$4*INDEX(ACA!$E$2:$E$156, MATCH('Calcs - ACA values'!$A41,ACA!$B$2:$B$156,0))</f>
        <v>1294.3473000000001</v>
      </c>
    </row>
    <row r="42" spans="1:32" x14ac:dyDescent="0.35">
      <c r="A42" s="11">
        <v>335</v>
      </c>
      <c r="B42" s="18" t="s">
        <v>42</v>
      </c>
      <c r="C42" s="27">
        <f>C$4*INDEX(ACA!$E$2:$E$156, MATCH('Calcs - ACA values'!$A42,ACA!$B$2:$B$156,0))</f>
        <v>3133.5245100000002</v>
      </c>
      <c r="D42" s="27">
        <f>D$4*INDEX(ACA!$E$2:$E$156, MATCH('Calcs - ACA values'!$A42,ACA!$B$2:$B$156,0))</f>
        <v>4418.84148</v>
      </c>
      <c r="E42" s="27">
        <f>E$4*INDEX(ACA!$E$2:$E$156, MATCH('Calcs - ACA values'!$A42,ACA!$B$2:$B$156,0))</f>
        <v>4979.7253100000007</v>
      </c>
      <c r="F42" s="27">
        <f>F$4*INDEX(ACA!$E$2:$E$156, MATCH('Calcs - ACA values'!$A42,ACA!$B$2:$B$156,0))</f>
        <v>576.93775000000005</v>
      </c>
      <c r="G42" s="27">
        <f>G$4*INDEX(ACA!$E$2:$E$156, MATCH('Calcs - ACA values'!$A42,ACA!$B$2:$B$156,0))</f>
        <v>842.83080000000007</v>
      </c>
      <c r="H42" s="27">
        <f>H$4*INDEX(ACA!$E$2:$E$156, MATCH('Calcs - ACA values'!$A42,ACA!$B$2:$B$156,0))</f>
        <v>461.55020000000002</v>
      </c>
      <c r="I42" s="27">
        <f>I$4*INDEX(ACA!$E$2:$E$156, MATCH('Calcs - ACA values'!$A42,ACA!$B$2:$B$156,0))</f>
        <v>461.55020000000002</v>
      </c>
      <c r="J42" s="27">
        <f>J$4*INDEX(ACA!$E$2:$E$156, MATCH('Calcs - ACA values'!$A42,ACA!$B$2:$B$156,0))</f>
        <v>622.08940000000007</v>
      </c>
      <c r="K42" s="27">
        <f>K$4*INDEX(ACA!$E$2:$E$156, MATCH('Calcs - ACA values'!$A42,ACA!$B$2:$B$156,0))</f>
        <v>867.91505000000006</v>
      </c>
      <c r="L42" s="27">
        <f>L$4*INDEX(ACA!$E$2:$E$156, MATCH('Calcs - ACA values'!$A42,ACA!$B$2:$B$156,0))</f>
        <v>476.60075000000006</v>
      </c>
      <c r="M42" s="27">
        <f>M$4*INDEX(ACA!$E$2:$E$156, MATCH('Calcs - ACA values'!$A42,ACA!$B$2:$B$156,0))</f>
        <v>682.29160000000002</v>
      </c>
      <c r="N42" s="27">
        <f>N$4*INDEX(ACA!$E$2:$E$156, MATCH('Calcs - ACA values'!$A42,ACA!$B$2:$B$156,0))</f>
        <v>446.49965000000003</v>
      </c>
      <c r="O42" s="27">
        <f>O$4*INDEX(ACA!$E$2:$E$156, MATCH('Calcs - ACA values'!$A42,ACA!$B$2:$B$156,0))</f>
        <v>632.12310000000002</v>
      </c>
      <c r="P42" s="27">
        <f>P$4*INDEX(ACA!$E$2:$E$156, MATCH('Calcs - ACA values'!$A42,ACA!$B$2:$B$156,0))</f>
        <v>411.38170000000002</v>
      </c>
      <c r="Q42" s="27">
        <f>Q$4*INDEX(ACA!$E$2:$E$156, MATCH('Calcs - ACA values'!$A42,ACA!$B$2:$B$156,0))</f>
        <v>581.95460000000003</v>
      </c>
      <c r="R42" s="27">
        <f>R$4*INDEX(ACA!$E$2:$E$156, MATCH('Calcs - ACA values'!$A42,ACA!$B$2:$B$156,0))</f>
        <v>260.87620000000004</v>
      </c>
      <c r="S42" s="27">
        <f>S$4*INDEX(ACA!$E$2:$E$156, MATCH('Calcs - ACA values'!$A42,ACA!$B$2:$B$156,0))</f>
        <v>416.39855000000006</v>
      </c>
      <c r="T42" s="27">
        <f>T$4*INDEX(ACA!$E$2:$E$156, MATCH('Calcs - ACA values'!$A42,ACA!$B$2:$B$156,0))</f>
        <v>215.72455000000002</v>
      </c>
      <c r="U42" s="27">
        <f>U$4*INDEX(ACA!$E$2:$E$156, MATCH('Calcs - ACA values'!$A42,ACA!$B$2:$B$156,0))</f>
        <v>311.04470000000003</v>
      </c>
      <c r="V42" s="27">
        <f>V$4*INDEX(ACA!$E$2:$E$156, MATCH('Calcs - ACA values'!$A42,ACA!$B$2:$B$156,0))</f>
        <v>1098.6901500000001</v>
      </c>
      <c r="W42" s="27">
        <f>W$4*INDEX(ACA!$E$2:$E$156, MATCH('Calcs - ACA values'!$A42,ACA!$B$2:$B$156,0))</f>
        <v>1665.5942000000002</v>
      </c>
      <c r="X42" s="27">
        <f>X$4*INDEX(ACA!$E$2:$E$156, MATCH('Calcs - ACA values'!$A42,ACA!$B$2:$B$156,0))</f>
        <v>551.85350000000005</v>
      </c>
      <c r="Y42" s="27">
        <f>Y$4*INDEX(ACA!$E$2:$E$156, MATCH('Calcs - ACA values'!$A42,ACA!$B$2:$B$156,0))</f>
        <v>1490.0044500000001</v>
      </c>
      <c r="Z42" s="27">
        <f>Z$4*INDEX(ACA!$E$2:$E$156, MATCH('Calcs - ACA values'!$A42,ACA!$B$2:$B$156,0))</f>
        <v>118196.986</v>
      </c>
      <c r="AA42" s="27">
        <f>AA$4*INDEX(ACA!$E$2:$E$156, MATCH('Calcs - ACA values'!$A42,ACA!$B$2:$B$156,0))</f>
        <v>118196.986</v>
      </c>
      <c r="AB42" s="27">
        <f>AB$4*INDEX(ACA!$E$2:$E$156, MATCH('Calcs - ACA values'!$A42,ACA!$B$2:$B$156,0))</f>
        <v>45151.65</v>
      </c>
      <c r="AC42" s="27">
        <f>AC$4*INDEX(ACA!$E$2:$E$156, MATCH('Calcs - ACA values'!$A42,ACA!$B$2:$B$156,0))</f>
        <v>70235.900000000009</v>
      </c>
      <c r="AD42" s="27">
        <f>AD$4*INDEX(ACA!$E$2:$E$156, MATCH('Calcs - ACA values'!$A42,ACA!$B$2:$B$156,0))</f>
        <v>0</v>
      </c>
      <c r="AE42" s="27">
        <f>AE$4*INDEX(ACA!$E$2:$E$156, MATCH('Calcs - ACA values'!$A42,ACA!$B$2:$B$156,0))</f>
        <v>903.03300000000013</v>
      </c>
      <c r="AF42" s="27">
        <f>AF$4*INDEX(ACA!$E$2:$E$156, MATCH('Calcs - ACA values'!$A42,ACA!$B$2:$B$156,0))</f>
        <v>1294.3473000000001</v>
      </c>
    </row>
    <row r="43" spans="1:32" x14ac:dyDescent="0.35">
      <c r="A43" s="11">
        <v>336</v>
      </c>
      <c r="B43" s="18" t="s">
        <v>43</v>
      </c>
      <c r="C43" s="27">
        <f>C$4*INDEX(ACA!$E$2:$E$156, MATCH('Calcs - ACA values'!$A43,ACA!$B$2:$B$156,0))</f>
        <v>3133.5245100000002</v>
      </c>
      <c r="D43" s="27">
        <f>D$4*INDEX(ACA!$E$2:$E$156, MATCH('Calcs - ACA values'!$A43,ACA!$B$2:$B$156,0))</f>
        <v>4418.84148</v>
      </c>
      <c r="E43" s="27">
        <f>E$4*INDEX(ACA!$E$2:$E$156, MATCH('Calcs - ACA values'!$A43,ACA!$B$2:$B$156,0))</f>
        <v>4979.7253100000007</v>
      </c>
      <c r="F43" s="27">
        <f>F$4*INDEX(ACA!$E$2:$E$156, MATCH('Calcs - ACA values'!$A43,ACA!$B$2:$B$156,0))</f>
        <v>576.93775000000005</v>
      </c>
      <c r="G43" s="27">
        <f>G$4*INDEX(ACA!$E$2:$E$156, MATCH('Calcs - ACA values'!$A43,ACA!$B$2:$B$156,0))</f>
        <v>842.83080000000007</v>
      </c>
      <c r="H43" s="27">
        <f>H$4*INDEX(ACA!$E$2:$E$156, MATCH('Calcs - ACA values'!$A43,ACA!$B$2:$B$156,0))</f>
        <v>461.55020000000002</v>
      </c>
      <c r="I43" s="27">
        <f>I$4*INDEX(ACA!$E$2:$E$156, MATCH('Calcs - ACA values'!$A43,ACA!$B$2:$B$156,0))</f>
        <v>461.55020000000002</v>
      </c>
      <c r="J43" s="27">
        <f>J$4*INDEX(ACA!$E$2:$E$156, MATCH('Calcs - ACA values'!$A43,ACA!$B$2:$B$156,0))</f>
        <v>622.08940000000007</v>
      </c>
      <c r="K43" s="27">
        <f>K$4*INDEX(ACA!$E$2:$E$156, MATCH('Calcs - ACA values'!$A43,ACA!$B$2:$B$156,0))</f>
        <v>867.91505000000006</v>
      </c>
      <c r="L43" s="27">
        <f>L$4*INDEX(ACA!$E$2:$E$156, MATCH('Calcs - ACA values'!$A43,ACA!$B$2:$B$156,0))</f>
        <v>476.60075000000006</v>
      </c>
      <c r="M43" s="27">
        <f>M$4*INDEX(ACA!$E$2:$E$156, MATCH('Calcs - ACA values'!$A43,ACA!$B$2:$B$156,0))</f>
        <v>682.29160000000002</v>
      </c>
      <c r="N43" s="27">
        <f>N$4*INDEX(ACA!$E$2:$E$156, MATCH('Calcs - ACA values'!$A43,ACA!$B$2:$B$156,0))</f>
        <v>446.49965000000003</v>
      </c>
      <c r="O43" s="27">
        <f>O$4*INDEX(ACA!$E$2:$E$156, MATCH('Calcs - ACA values'!$A43,ACA!$B$2:$B$156,0))</f>
        <v>632.12310000000002</v>
      </c>
      <c r="P43" s="27">
        <f>P$4*INDEX(ACA!$E$2:$E$156, MATCH('Calcs - ACA values'!$A43,ACA!$B$2:$B$156,0))</f>
        <v>411.38170000000002</v>
      </c>
      <c r="Q43" s="27">
        <f>Q$4*INDEX(ACA!$E$2:$E$156, MATCH('Calcs - ACA values'!$A43,ACA!$B$2:$B$156,0))</f>
        <v>581.95460000000003</v>
      </c>
      <c r="R43" s="27">
        <f>R$4*INDEX(ACA!$E$2:$E$156, MATCH('Calcs - ACA values'!$A43,ACA!$B$2:$B$156,0))</f>
        <v>260.87620000000004</v>
      </c>
      <c r="S43" s="27">
        <f>S$4*INDEX(ACA!$E$2:$E$156, MATCH('Calcs - ACA values'!$A43,ACA!$B$2:$B$156,0))</f>
        <v>416.39855000000006</v>
      </c>
      <c r="T43" s="27">
        <f>T$4*INDEX(ACA!$E$2:$E$156, MATCH('Calcs - ACA values'!$A43,ACA!$B$2:$B$156,0))</f>
        <v>215.72455000000002</v>
      </c>
      <c r="U43" s="27">
        <f>U$4*INDEX(ACA!$E$2:$E$156, MATCH('Calcs - ACA values'!$A43,ACA!$B$2:$B$156,0))</f>
        <v>311.04470000000003</v>
      </c>
      <c r="V43" s="27">
        <f>V$4*INDEX(ACA!$E$2:$E$156, MATCH('Calcs - ACA values'!$A43,ACA!$B$2:$B$156,0))</f>
        <v>1098.6901500000001</v>
      </c>
      <c r="W43" s="27">
        <f>W$4*INDEX(ACA!$E$2:$E$156, MATCH('Calcs - ACA values'!$A43,ACA!$B$2:$B$156,0))</f>
        <v>1665.5942000000002</v>
      </c>
      <c r="X43" s="27">
        <f>X$4*INDEX(ACA!$E$2:$E$156, MATCH('Calcs - ACA values'!$A43,ACA!$B$2:$B$156,0))</f>
        <v>551.85350000000005</v>
      </c>
      <c r="Y43" s="27">
        <f>Y$4*INDEX(ACA!$E$2:$E$156, MATCH('Calcs - ACA values'!$A43,ACA!$B$2:$B$156,0))</f>
        <v>1490.0044500000001</v>
      </c>
      <c r="Z43" s="27">
        <f>Z$4*INDEX(ACA!$E$2:$E$156, MATCH('Calcs - ACA values'!$A43,ACA!$B$2:$B$156,0))</f>
        <v>118196.986</v>
      </c>
      <c r="AA43" s="27">
        <f>AA$4*INDEX(ACA!$E$2:$E$156, MATCH('Calcs - ACA values'!$A43,ACA!$B$2:$B$156,0))</f>
        <v>118196.986</v>
      </c>
      <c r="AB43" s="27">
        <f>AB$4*INDEX(ACA!$E$2:$E$156, MATCH('Calcs - ACA values'!$A43,ACA!$B$2:$B$156,0))</f>
        <v>45151.65</v>
      </c>
      <c r="AC43" s="27">
        <f>AC$4*INDEX(ACA!$E$2:$E$156, MATCH('Calcs - ACA values'!$A43,ACA!$B$2:$B$156,0))</f>
        <v>70235.900000000009</v>
      </c>
      <c r="AD43" s="27">
        <f>AD$4*INDEX(ACA!$E$2:$E$156, MATCH('Calcs - ACA values'!$A43,ACA!$B$2:$B$156,0))</f>
        <v>0</v>
      </c>
      <c r="AE43" s="27">
        <f>AE$4*INDEX(ACA!$E$2:$E$156, MATCH('Calcs - ACA values'!$A43,ACA!$B$2:$B$156,0))</f>
        <v>903.03300000000013</v>
      </c>
      <c r="AF43" s="27">
        <f>AF$4*INDEX(ACA!$E$2:$E$156, MATCH('Calcs - ACA values'!$A43,ACA!$B$2:$B$156,0))</f>
        <v>1294.3473000000001</v>
      </c>
    </row>
    <row r="44" spans="1:32" x14ac:dyDescent="0.35">
      <c r="A44" s="11">
        <v>340</v>
      </c>
      <c r="B44" s="18" t="s">
        <v>44</v>
      </c>
      <c r="C44" s="27">
        <f>C$4*INDEX(ACA!$E$2:$E$156, MATCH('Calcs - ACA values'!$A44,ACA!$B$2:$B$156,0))</f>
        <v>3126.4977600000002</v>
      </c>
      <c r="D44" s="27">
        <f>D$4*INDEX(ACA!$E$2:$E$156, MATCH('Calcs - ACA values'!$A44,ACA!$B$2:$B$156,0))</f>
        <v>4408.9324800000004</v>
      </c>
      <c r="E44" s="27">
        <f>E$4*INDEX(ACA!$E$2:$E$156, MATCH('Calcs - ACA values'!$A44,ACA!$B$2:$B$156,0))</f>
        <v>4968.5585600000004</v>
      </c>
      <c r="F44" s="27">
        <f>F$4*INDEX(ACA!$E$2:$E$156, MATCH('Calcs - ACA values'!$A44,ACA!$B$2:$B$156,0))</f>
        <v>575.64400000000001</v>
      </c>
      <c r="G44" s="27">
        <f>G$4*INDEX(ACA!$E$2:$E$156, MATCH('Calcs - ACA values'!$A44,ACA!$B$2:$B$156,0))</f>
        <v>840.94079999999997</v>
      </c>
      <c r="H44" s="27">
        <f>H$4*INDEX(ACA!$E$2:$E$156, MATCH('Calcs - ACA values'!$A44,ACA!$B$2:$B$156,0))</f>
        <v>460.51519999999999</v>
      </c>
      <c r="I44" s="27">
        <f>I$4*INDEX(ACA!$E$2:$E$156, MATCH('Calcs - ACA values'!$A44,ACA!$B$2:$B$156,0))</f>
        <v>460.51519999999999</v>
      </c>
      <c r="J44" s="27">
        <f>J$4*INDEX(ACA!$E$2:$E$156, MATCH('Calcs - ACA values'!$A44,ACA!$B$2:$B$156,0))</f>
        <v>620.69439999999997</v>
      </c>
      <c r="K44" s="27">
        <f>K$4*INDEX(ACA!$E$2:$E$156, MATCH('Calcs - ACA values'!$A44,ACA!$B$2:$B$156,0))</f>
        <v>865.96879999999999</v>
      </c>
      <c r="L44" s="27">
        <f>L$4*INDEX(ACA!$E$2:$E$156, MATCH('Calcs - ACA values'!$A44,ACA!$B$2:$B$156,0))</f>
        <v>475.53199999999998</v>
      </c>
      <c r="M44" s="27">
        <f>M$4*INDEX(ACA!$E$2:$E$156, MATCH('Calcs - ACA values'!$A44,ACA!$B$2:$B$156,0))</f>
        <v>680.76160000000004</v>
      </c>
      <c r="N44" s="27">
        <f>N$4*INDEX(ACA!$E$2:$E$156, MATCH('Calcs - ACA values'!$A44,ACA!$B$2:$B$156,0))</f>
        <v>445.4984</v>
      </c>
      <c r="O44" s="27">
        <f>O$4*INDEX(ACA!$E$2:$E$156, MATCH('Calcs - ACA values'!$A44,ACA!$B$2:$B$156,0))</f>
        <v>630.7056</v>
      </c>
      <c r="P44" s="27">
        <f>P$4*INDEX(ACA!$E$2:$E$156, MATCH('Calcs - ACA values'!$A44,ACA!$B$2:$B$156,0))</f>
        <v>410.45920000000001</v>
      </c>
      <c r="Q44" s="27">
        <f>Q$4*INDEX(ACA!$E$2:$E$156, MATCH('Calcs - ACA values'!$A44,ACA!$B$2:$B$156,0))</f>
        <v>580.64959999999996</v>
      </c>
      <c r="R44" s="27">
        <f>R$4*INDEX(ACA!$E$2:$E$156, MATCH('Calcs - ACA values'!$A44,ACA!$B$2:$B$156,0))</f>
        <v>260.2912</v>
      </c>
      <c r="S44" s="27">
        <f>S$4*INDEX(ACA!$E$2:$E$156, MATCH('Calcs - ACA values'!$A44,ACA!$B$2:$B$156,0))</f>
        <v>415.46480000000003</v>
      </c>
      <c r="T44" s="27">
        <f>T$4*INDEX(ACA!$E$2:$E$156, MATCH('Calcs - ACA values'!$A44,ACA!$B$2:$B$156,0))</f>
        <v>215.24080000000001</v>
      </c>
      <c r="U44" s="27">
        <f>U$4*INDEX(ACA!$E$2:$E$156, MATCH('Calcs - ACA values'!$A44,ACA!$B$2:$B$156,0))</f>
        <v>310.34719999999999</v>
      </c>
      <c r="V44" s="27">
        <f>V$4*INDEX(ACA!$E$2:$E$156, MATCH('Calcs - ACA values'!$A44,ACA!$B$2:$B$156,0))</f>
        <v>1096.2264</v>
      </c>
      <c r="W44" s="27">
        <f>W$4*INDEX(ACA!$E$2:$E$156, MATCH('Calcs - ACA values'!$A44,ACA!$B$2:$B$156,0))</f>
        <v>1661.8592000000001</v>
      </c>
      <c r="X44" s="27">
        <f>X$4*INDEX(ACA!$E$2:$E$156, MATCH('Calcs - ACA values'!$A44,ACA!$B$2:$B$156,0))</f>
        <v>550.61599999999999</v>
      </c>
      <c r="Y44" s="27">
        <f>Y$4*INDEX(ACA!$E$2:$E$156, MATCH('Calcs - ACA values'!$A44,ACA!$B$2:$B$156,0))</f>
        <v>1486.6632</v>
      </c>
      <c r="Z44" s="27">
        <f>Z$4*INDEX(ACA!$E$2:$E$156, MATCH('Calcs - ACA values'!$A44,ACA!$B$2:$B$156,0))</f>
        <v>117931.936</v>
      </c>
      <c r="AA44" s="27">
        <f>AA$4*INDEX(ACA!$E$2:$E$156, MATCH('Calcs - ACA values'!$A44,ACA!$B$2:$B$156,0))</f>
        <v>117931.936</v>
      </c>
      <c r="AB44" s="27">
        <f>AB$4*INDEX(ACA!$E$2:$E$156, MATCH('Calcs - ACA values'!$A44,ACA!$B$2:$B$156,0))</f>
        <v>45050.400000000001</v>
      </c>
      <c r="AC44" s="27">
        <f>AC$4*INDEX(ACA!$E$2:$E$156, MATCH('Calcs - ACA values'!$A44,ACA!$B$2:$B$156,0))</f>
        <v>70078.399999999994</v>
      </c>
      <c r="AD44" s="27">
        <f>AD$4*INDEX(ACA!$E$2:$E$156, MATCH('Calcs - ACA values'!$A44,ACA!$B$2:$B$156,0))</f>
        <v>0</v>
      </c>
      <c r="AE44" s="27">
        <f>AE$4*INDEX(ACA!$E$2:$E$156, MATCH('Calcs - ACA values'!$A44,ACA!$B$2:$B$156,0))</f>
        <v>901.00800000000004</v>
      </c>
      <c r="AF44" s="27">
        <f>AF$4*INDEX(ACA!$E$2:$E$156, MATCH('Calcs - ACA values'!$A44,ACA!$B$2:$B$156,0))</f>
        <v>1291.4448</v>
      </c>
    </row>
    <row r="45" spans="1:32" x14ac:dyDescent="0.35">
      <c r="A45" s="11">
        <v>341</v>
      </c>
      <c r="B45" s="18" t="s">
        <v>46</v>
      </c>
      <c r="C45" s="27">
        <f>C$4*INDEX(ACA!$E$2:$E$156, MATCH('Calcs - ACA values'!$A45,ACA!$B$2:$B$156,0))</f>
        <v>3126.4977600000002</v>
      </c>
      <c r="D45" s="27">
        <f>D$4*INDEX(ACA!$E$2:$E$156, MATCH('Calcs - ACA values'!$A45,ACA!$B$2:$B$156,0))</f>
        <v>4408.9324800000004</v>
      </c>
      <c r="E45" s="27">
        <f>E$4*INDEX(ACA!$E$2:$E$156, MATCH('Calcs - ACA values'!$A45,ACA!$B$2:$B$156,0))</f>
        <v>4968.5585600000004</v>
      </c>
      <c r="F45" s="27">
        <f>F$4*INDEX(ACA!$E$2:$E$156, MATCH('Calcs - ACA values'!$A45,ACA!$B$2:$B$156,0))</f>
        <v>575.64400000000001</v>
      </c>
      <c r="G45" s="27">
        <f>G$4*INDEX(ACA!$E$2:$E$156, MATCH('Calcs - ACA values'!$A45,ACA!$B$2:$B$156,0))</f>
        <v>840.94079999999997</v>
      </c>
      <c r="H45" s="27">
        <f>H$4*INDEX(ACA!$E$2:$E$156, MATCH('Calcs - ACA values'!$A45,ACA!$B$2:$B$156,0))</f>
        <v>460.51519999999999</v>
      </c>
      <c r="I45" s="27">
        <f>I$4*INDEX(ACA!$E$2:$E$156, MATCH('Calcs - ACA values'!$A45,ACA!$B$2:$B$156,0))</f>
        <v>460.51519999999999</v>
      </c>
      <c r="J45" s="27">
        <f>J$4*INDEX(ACA!$E$2:$E$156, MATCH('Calcs - ACA values'!$A45,ACA!$B$2:$B$156,0))</f>
        <v>620.69439999999997</v>
      </c>
      <c r="K45" s="27">
        <f>K$4*INDEX(ACA!$E$2:$E$156, MATCH('Calcs - ACA values'!$A45,ACA!$B$2:$B$156,0))</f>
        <v>865.96879999999999</v>
      </c>
      <c r="L45" s="27">
        <f>L$4*INDEX(ACA!$E$2:$E$156, MATCH('Calcs - ACA values'!$A45,ACA!$B$2:$B$156,0))</f>
        <v>475.53199999999998</v>
      </c>
      <c r="M45" s="27">
        <f>M$4*INDEX(ACA!$E$2:$E$156, MATCH('Calcs - ACA values'!$A45,ACA!$B$2:$B$156,0))</f>
        <v>680.76160000000004</v>
      </c>
      <c r="N45" s="27">
        <f>N$4*INDEX(ACA!$E$2:$E$156, MATCH('Calcs - ACA values'!$A45,ACA!$B$2:$B$156,0))</f>
        <v>445.4984</v>
      </c>
      <c r="O45" s="27">
        <f>O$4*INDEX(ACA!$E$2:$E$156, MATCH('Calcs - ACA values'!$A45,ACA!$B$2:$B$156,0))</f>
        <v>630.7056</v>
      </c>
      <c r="P45" s="27">
        <f>P$4*INDEX(ACA!$E$2:$E$156, MATCH('Calcs - ACA values'!$A45,ACA!$B$2:$B$156,0))</f>
        <v>410.45920000000001</v>
      </c>
      <c r="Q45" s="27">
        <f>Q$4*INDEX(ACA!$E$2:$E$156, MATCH('Calcs - ACA values'!$A45,ACA!$B$2:$B$156,0))</f>
        <v>580.64959999999996</v>
      </c>
      <c r="R45" s="27">
        <f>R$4*INDEX(ACA!$E$2:$E$156, MATCH('Calcs - ACA values'!$A45,ACA!$B$2:$B$156,0))</f>
        <v>260.2912</v>
      </c>
      <c r="S45" s="27">
        <f>S$4*INDEX(ACA!$E$2:$E$156, MATCH('Calcs - ACA values'!$A45,ACA!$B$2:$B$156,0))</f>
        <v>415.46480000000003</v>
      </c>
      <c r="T45" s="27">
        <f>T$4*INDEX(ACA!$E$2:$E$156, MATCH('Calcs - ACA values'!$A45,ACA!$B$2:$B$156,0))</f>
        <v>215.24080000000001</v>
      </c>
      <c r="U45" s="27">
        <f>U$4*INDEX(ACA!$E$2:$E$156, MATCH('Calcs - ACA values'!$A45,ACA!$B$2:$B$156,0))</f>
        <v>310.34719999999999</v>
      </c>
      <c r="V45" s="27">
        <f>V$4*INDEX(ACA!$E$2:$E$156, MATCH('Calcs - ACA values'!$A45,ACA!$B$2:$B$156,0))</f>
        <v>1096.2264</v>
      </c>
      <c r="W45" s="27">
        <f>W$4*INDEX(ACA!$E$2:$E$156, MATCH('Calcs - ACA values'!$A45,ACA!$B$2:$B$156,0))</f>
        <v>1661.8592000000001</v>
      </c>
      <c r="X45" s="27">
        <f>X$4*INDEX(ACA!$E$2:$E$156, MATCH('Calcs - ACA values'!$A45,ACA!$B$2:$B$156,0))</f>
        <v>550.61599999999999</v>
      </c>
      <c r="Y45" s="27">
        <f>Y$4*INDEX(ACA!$E$2:$E$156, MATCH('Calcs - ACA values'!$A45,ACA!$B$2:$B$156,0))</f>
        <v>1486.6632</v>
      </c>
      <c r="Z45" s="27">
        <f>Z$4*INDEX(ACA!$E$2:$E$156, MATCH('Calcs - ACA values'!$A45,ACA!$B$2:$B$156,0))</f>
        <v>117931.936</v>
      </c>
      <c r="AA45" s="27">
        <f>AA$4*INDEX(ACA!$E$2:$E$156, MATCH('Calcs - ACA values'!$A45,ACA!$B$2:$B$156,0))</f>
        <v>117931.936</v>
      </c>
      <c r="AB45" s="27">
        <f>AB$4*INDEX(ACA!$E$2:$E$156, MATCH('Calcs - ACA values'!$A45,ACA!$B$2:$B$156,0))</f>
        <v>45050.400000000001</v>
      </c>
      <c r="AC45" s="27">
        <f>AC$4*INDEX(ACA!$E$2:$E$156, MATCH('Calcs - ACA values'!$A45,ACA!$B$2:$B$156,0))</f>
        <v>70078.399999999994</v>
      </c>
      <c r="AD45" s="27">
        <f>AD$4*INDEX(ACA!$E$2:$E$156, MATCH('Calcs - ACA values'!$A45,ACA!$B$2:$B$156,0))</f>
        <v>0</v>
      </c>
      <c r="AE45" s="27">
        <f>AE$4*INDEX(ACA!$E$2:$E$156, MATCH('Calcs - ACA values'!$A45,ACA!$B$2:$B$156,0))</f>
        <v>901.00800000000004</v>
      </c>
      <c r="AF45" s="27">
        <f>AF$4*INDEX(ACA!$E$2:$E$156, MATCH('Calcs - ACA values'!$A45,ACA!$B$2:$B$156,0))</f>
        <v>1291.4448</v>
      </c>
    </row>
    <row r="46" spans="1:32" x14ac:dyDescent="0.35">
      <c r="A46" s="11">
        <v>342</v>
      </c>
      <c r="B46" s="18" t="s">
        <v>47</v>
      </c>
      <c r="C46" s="27">
        <f>C$4*INDEX(ACA!$E$2:$E$156, MATCH('Calcs - ACA values'!$A46,ACA!$B$2:$B$156,0))</f>
        <v>3126.4977600000002</v>
      </c>
      <c r="D46" s="27">
        <f>D$4*INDEX(ACA!$E$2:$E$156, MATCH('Calcs - ACA values'!$A46,ACA!$B$2:$B$156,0))</f>
        <v>4408.9324800000004</v>
      </c>
      <c r="E46" s="27">
        <f>E$4*INDEX(ACA!$E$2:$E$156, MATCH('Calcs - ACA values'!$A46,ACA!$B$2:$B$156,0))</f>
        <v>4968.5585600000004</v>
      </c>
      <c r="F46" s="27">
        <f>F$4*INDEX(ACA!$E$2:$E$156, MATCH('Calcs - ACA values'!$A46,ACA!$B$2:$B$156,0))</f>
        <v>575.64400000000001</v>
      </c>
      <c r="G46" s="27">
        <f>G$4*INDEX(ACA!$E$2:$E$156, MATCH('Calcs - ACA values'!$A46,ACA!$B$2:$B$156,0))</f>
        <v>840.94079999999997</v>
      </c>
      <c r="H46" s="27">
        <f>H$4*INDEX(ACA!$E$2:$E$156, MATCH('Calcs - ACA values'!$A46,ACA!$B$2:$B$156,0))</f>
        <v>460.51519999999999</v>
      </c>
      <c r="I46" s="27">
        <f>I$4*INDEX(ACA!$E$2:$E$156, MATCH('Calcs - ACA values'!$A46,ACA!$B$2:$B$156,0))</f>
        <v>460.51519999999999</v>
      </c>
      <c r="J46" s="27">
        <f>J$4*INDEX(ACA!$E$2:$E$156, MATCH('Calcs - ACA values'!$A46,ACA!$B$2:$B$156,0))</f>
        <v>620.69439999999997</v>
      </c>
      <c r="K46" s="27">
        <f>K$4*INDEX(ACA!$E$2:$E$156, MATCH('Calcs - ACA values'!$A46,ACA!$B$2:$B$156,0))</f>
        <v>865.96879999999999</v>
      </c>
      <c r="L46" s="27">
        <f>L$4*INDEX(ACA!$E$2:$E$156, MATCH('Calcs - ACA values'!$A46,ACA!$B$2:$B$156,0))</f>
        <v>475.53199999999998</v>
      </c>
      <c r="M46" s="27">
        <f>M$4*INDEX(ACA!$E$2:$E$156, MATCH('Calcs - ACA values'!$A46,ACA!$B$2:$B$156,0))</f>
        <v>680.76160000000004</v>
      </c>
      <c r="N46" s="27">
        <f>N$4*INDEX(ACA!$E$2:$E$156, MATCH('Calcs - ACA values'!$A46,ACA!$B$2:$B$156,0))</f>
        <v>445.4984</v>
      </c>
      <c r="O46" s="27">
        <f>O$4*INDEX(ACA!$E$2:$E$156, MATCH('Calcs - ACA values'!$A46,ACA!$B$2:$B$156,0))</f>
        <v>630.7056</v>
      </c>
      <c r="P46" s="27">
        <f>P$4*INDEX(ACA!$E$2:$E$156, MATCH('Calcs - ACA values'!$A46,ACA!$B$2:$B$156,0))</f>
        <v>410.45920000000001</v>
      </c>
      <c r="Q46" s="27">
        <f>Q$4*INDEX(ACA!$E$2:$E$156, MATCH('Calcs - ACA values'!$A46,ACA!$B$2:$B$156,0))</f>
        <v>580.64959999999996</v>
      </c>
      <c r="R46" s="27">
        <f>R$4*INDEX(ACA!$E$2:$E$156, MATCH('Calcs - ACA values'!$A46,ACA!$B$2:$B$156,0))</f>
        <v>260.2912</v>
      </c>
      <c r="S46" s="27">
        <f>S$4*INDEX(ACA!$E$2:$E$156, MATCH('Calcs - ACA values'!$A46,ACA!$B$2:$B$156,0))</f>
        <v>415.46480000000003</v>
      </c>
      <c r="T46" s="27">
        <f>T$4*INDEX(ACA!$E$2:$E$156, MATCH('Calcs - ACA values'!$A46,ACA!$B$2:$B$156,0))</f>
        <v>215.24080000000001</v>
      </c>
      <c r="U46" s="27">
        <f>U$4*INDEX(ACA!$E$2:$E$156, MATCH('Calcs - ACA values'!$A46,ACA!$B$2:$B$156,0))</f>
        <v>310.34719999999999</v>
      </c>
      <c r="V46" s="27">
        <f>V$4*INDEX(ACA!$E$2:$E$156, MATCH('Calcs - ACA values'!$A46,ACA!$B$2:$B$156,0))</f>
        <v>1096.2264</v>
      </c>
      <c r="W46" s="27">
        <f>W$4*INDEX(ACA!$E$2:$E$156, MATCH('Calcs - ACA values'!$A46,ACA!$B$2:$B$156,0))</f>
        <v>1661.8592000000001</v>
      </c>
      <c r="X46" s="27">
        <f>X$4*INDEX(ACA!$E$2:$E$156, MATCH('Calcs - ACA values'!$A46,ACA!$B$2:$B$156,0))</f>
        <v>550.61599999999999</v>
      </c>
      <c r="Y46" s="27">
        <f>Y$4*INDEX(ACA!$E$2:$E$156, MATCH('Calcs - ACA values'!$A46,ACA!$B$2:$B$156,0))</f>
        <v>1486.6632</v>
      </c>
      <c r="Z46" s="27">
        <f>Z$4*INDEX(ACA!$E$2:$E$156, MATCH('Calcs - ACA values'!$A46,ACA!$B$2:$B$156,0))</f>
        <v>117931.936</v>
      </c>
      <c r="AA46" s="27">
        <f>AA$4*INDEX(ACA!$E$2:$E$156, MATCH('Calcs - ACA values'!$A46,ACA!$B$2:$B$156,0))</f>
        <v>117931.936</v>
      </c>
      <c r="AB46" s="27">
        <f>AB$4*INDEX(ACA!$E$2:$E$156, MATCH('Calcs - ACA values'!$A46,ACA!$B$2:$B$156,0))</f>
        <v>45050.400000000001</v>
      </c>
      <c r="AC46" s="27">
        <f>AC$4*INDEX(ACA!$E$2:$E$156, MATCH('Calcs - ACA values'!$A46,ACA!$B$2:$B$156,0))</f>
        <v>70078.399999999994</v>
      </c>
      <c r="AD46" s="27">
        <f>AD$4*INDEX(ACA!$E$2:$E$156, MATCH('Calcs - ACA values'!$A46,ACA!$B$2:$B$156,0))</f>
        <v>0</v>
      </c>
      <c r="AE46" s="27">
        <f>AE$4*INDEX(ACA!$E$2:$E$156, MATCH('Calcs - ACA values'!$A46,ACA!$B$2:$B$156,0))</f>
        <v>901.00800000000004</v>
      </c>
      <c r="AF46" s="27">
        <f>AF$4*INDEX(ACA!$E$2:$E$156, MATCH('Calcs - ACA values'!$A46,ACA!$B$2:$B$156,0))</f>
        <v>1291.4448</v>
      </c>
    </row>
    <row r="47" spans="1:32" x14ac:dyDescent="0.35">
      <c r="A47" s="11">
        <v>343</v>
      </c>
      <c r="B47" s="18" t="s">
        <v>48</v>
      </c>
      <c r="C47" s="27">
        <f>C$4*INDEX(ACA!$E$2:$E$156, MATCH('Calcs - ACA values'!$A47,ACA!$B$2:$B$156,0))</f>
        <v>3126.4977600000002</v>
      </c>
      <c r="D47" s="27">
        <f>D$4*INDEX(ACA!$E$2:$E$156, MATCH('Calcs - ACA values'!$A47,ACA!$B$2:$B$156,0))</f>
        <v>4408.9324800000004</v>
      </c>
      <c r="E47" s="27">
        <f>E$4*INDEX(ACA!$E$2:$E$156, MATCH('Calcs - ACA values'!$A47,ACA!$B$2:$B$156,0))</f>
        <v>4968.5585600000004</v>
      </c>
      <c r="F47" s="27">
        <f>F$4*INDEX(ACA!$E$2:$E$156, MATCH('Calcs - ACA values'!$A47,ACA!$B$2:$B$156,0))</f>
        <v>575.64400000000001</v>
      </c>
      <c r="G47" s="27">
        <f>G$4*INDEX(ACA!$E$2:$E$156, MATCH('Calcs - ACA values'!$A47,ACA!$B$2:$B$156,0))</f>
        <v>840.94079999999997</v>
      </c>
      <c r="H47" s="27">
        <f>H$4*INDEX(ACA!$E$2:$E$156, MATCH('Calcs - ACA values'!$A47,ACA!$B$2:$B$156,0))</f>
        <v>460.51519999999999</v>
      </c>
      <c r="I47" s="27">
        <f>I$4*INDEX(ACA!$E$2:$E$156, MATCH('Calcs - ACA values'!$A47,ACA!$B$2:$B$156,0))</f>
        <v>460.51519999999999</v>
      </c>
      <c r="J47" s="27">
        <f>J$4*INDEX(ACA!$E$2:$E$156, MATCH('Calcs - ACA values'!$A47,ACA!$B$2:$B$156,0))</f>
        <v>620.69439999999997</v>
      </c>
      <c r="K47" s="27">
        <f>K$4*INDEX(ACA!$E$2:$E$156, MATCH('Calcs - ACA values'!$A47,ACA!$B$2:$B$156,0))</f>
        <v>865.96879999999999</v>
      </c>
      <c r="L47" s="27">
        <f>L$4*INDEX(ACA!$E$2:$E$156, MATCH('Calcs - ACA values'!$A47,ACA!$B$2:$B$156,0))</f>
        <v>475.53199999999998</v>
      </c>
      <c r="M47" s="27">
        <f>M$4*INDEX(ACA!$E$2:$E$156, MATCH('Calcs - ACA values'!$A47,ACA!$B$2:$B$156,0))</f>
        <v>680.76160000000004</v>
      </c>
      <c r="N47" s="27">
        <f>N$4*INDEX(ACA!$E$2:$E$156, MATCH('Calcs - ACA values'!$A47,ACA!$B$2:$B$156,0))</f>
        <v>445.4984</v>
      </c>
      <c r="O47" s="27">
        <f>O$4*INDEX(ACA!$E$2:$E$156, MATCH('Calcs - ACA values'!$A47,ACA!$B$2:$B$156,0))</f>
        <v>630.7056</v>
      </c>
      <c r="P47" s="27">
        <f>P$4*INDEX(ACA!$E$2:$E$156, MATCH('Calcs - ACA values'!$A47,ACA!$B$2:$B$156,0))</f>
        <v>410.45920000000001</v>
      </c>
      <c r="Q47" s="27">
        <f>Q$4*INDEX(ACA!$E$2:$E$156, MATCH('Calcs - ACA values'!$A47,ACA!$B$2:$B$156,0))</f>
        <v>580.64959999999996</v>
      </c>
      <c r="R47" s="27">
        <f>R$4*INDEX(ACA!$E$2:$E$156, MATCH('Calcs - ACA values'!$A47,ACA!$B$2:$B$156,0))</f>
        <v>260.2912</v>
      </c>
      <c r="S47" s="27">
        <f>S$4*INDEX(ACA!$E$2:$E$156, MATCH('Calcs - ACA values'!$A47,ACA!$B$2:$B$156,0))</f>
        <v>415.46480000000003</v>
      </c>
      <c r="T47" s="27">
        <f>T$4*INDEX(ACA!$E$2:$E$156, MATCH('Calcs - ACA values'!$A47,ACA!$B$2:$B$156,0))</f>
        <v>215.24080000000001</v>
      </c>
      <c r="U47" s="27">
        <f>U$4*INDEX(ACA!$E$2:$E$156, MATCH('Calcs - ACA values'!$A47,ACA!$B$2:$B$156,0))</f>
        <v>310.34719999999999</v>
      </c>
      <c r="V47" s="27">
        <f>V$4*INDEX(ACA!$E$2:$E$156, MATCH('Calcs - ACA values'!$A47,ACA!$B$2:$B$156,0))</f>
        <v>1096.2264</v>
      </c>
      <c r="W47" s="27">
        <f>W$4*INDEX(ACA!$E$2:$E$156, MATCH('Calcs - ACA values'!$A47,ACA!$B$2:$B$156,0))</f>
        <v>1661.8592000000001</v>
      </c>
      <c r="X47" s="27">
        <f>X$4*INDEX(ACA!$E$2:$E$156, MATCH('Calcs - ACA values'!$A47,ACA!$B$2:$B$156,0))</f>
        <v>550.61599999999999</v>
      </c>
      <c r="Y47" s="27">
        <f>Y$4*INDEX(ACA!$E$2:$E$156, MATCH('Calcs - ACA values'!$A47,ACA!$B$2:$B$156,0))</f>
        <v>1486.6632</v>
      </c>
      <c r="Z47" s="27">
        <f>Z$4*INDEX(ACA!$E$2:$E$156, MATCH('Calcs - ACA values'!$A47,ACA!$B$2:$B$156,0))</f>
        <v>117931.936</v>
      </c>
      <c r="AA47" s="27">
        <f>AA$4*INDEX(ACA!$E$2:$E$156, MATCH('Calcs - ACA values'!$A47,ACA!$B$2:$B$156,0))</f>
        <v>117931.936</v>
      </c>
      <c r="AB47" s="27">
        <f>AB$4*INDEX(ACA!$E$2:$E$156, MATCH('Calcs - ACA values'!$A47,ACA!$B$2:$B$156,0))</f>
        <v>45050.400000000001</v>
      </c>
      <c r="AC47" s="27">
        <f>AC$4*INDEX(ACA!$E$2:$E$156, MATCH('Calcs - ACA values'!$A47,ACA!$B$2:$B$156,0))</f>
        <v>70078.399999999994</v>
      </c>
      <c r="AD47" s="27">
        <f>AD$4*INDEX(ACA!$E$2:$E$156, MATCH('Calcs - ACA values'!$A47,ACA!$B$2:$B$156,0))</f>
        <v>0</v>
      </c>
      <c r="AE47" s="27">
        <f>AE$4*INDEX(ACA!$E$2:$E$156, MATCH('Calcs - ACA values'!$A47,ACA!$B$2:$B$156,0))</f>
        <v>901.00800000000004</v>
      </c>
      <c r="AF47" s="27">
        <f>AF$4*INDEX(ACA!$E$2:$E$156, MATCH('Calcs - ACA values'!$A47,ACA!$B$2:$B$156,0))</f>
        <v>1291.4448</v>
      </c>
    </row>
    <row r="48" spans="1:32" x14ac:dyDescent="0.35">
      <c r="A48" s="11">
        <v>344</v>
      </c>
      <c r="B48" s="18" t="s">
        <v>49</v>
      </c>
      <c r="C48" s="27">
        <f>C$4*INDEX(ACA!$E$2:$E$156, MATCH('Calcs - ACA values'!$A48,ACA!$B$2:$B$156,0))</f>
        <v>3126.4977600000002</v>
      </c>
      <c r="D48" s="27">
        <f>D$4*INDEX(ACA!$E$2:$E$156, MATCH('Calcs - ACA values'!$A48,ACA!$B$2:$B$156,0))</f>
        <v>4408.9324800000004</v>
      </c>
      <c r="E48" s="27">
        <f>E$4*INDEX(ACA!$E$2:$E$156, MATCH('Calcs - ACA values'!$A48,ACA!$B$2:$B$156,0))</f>
        <v>4968.5585600000004</v>
      </c>
      <c r="F48" s="27">
        <f>F$4*INDEX(ACA!$E$2:$E$156, MATCH('Calcs - ACA values'!$A48,ACA!$B$2:$B$156,0))</f>
        <v>575.64400000000001</v>
      </c>
      <c r="G48" s="27">
        <f>G$4*INDEX(ACA!$E$2:$E$156, MATCH('Calcs - ACA values'!$A48,ACA!$B$2:$B$156,0))</f>
        <v>840.94079999999997</v>
      </c>
      <c r="H48" s="27">
        <f>H$4*INDEX(ACA!$E$2:$E$156, MATCH('Calcs - ACA values'!$A48,ACA!$B$2:$B$156,0))</f>
        <v>460.51519999999999</v>
      </c>
      <c r="I48" s="27">
        <f>I$4*INDEX(ACA!$E$2:$E$156, MATCH('Calcs - ACA values'!$A48,ACA!$B$2:$B$156,0))</f>
        <v>460.51519999999999</v>
      </c>
      <c r="J48" s="27">
        <f>J$4*INDEX(ACA!$E$2:$E$156, MATCH('Calcs - ACA values'!$A48,ACA!$B$2:$B$156,0))</f>
        <v>620.69439999999997</v>
      </c>
      <c r="K48" s="27">
        <f>K$4*INDEX(ACA!$E$2:$E$156, MATCH('Calcs - ACA values'!$A48,ACA!$B$2:$B$156,0))</f>
        <v>865.96879999999999</v>
      </c>
      <c r="L48" s="27">
        <f>L$4*INDEX(ACA!$E$2:$E$156, MATCH('Calcs - ACA values'!$A48,ACA!$B$2:$B$156,0))</f>
        <v>475.53199999999998</v>
      </c>
      <c r="M48" s="27">
        <f>M$4*INDEX(ACA!$E$2:$E$156, MATCH('Calcs - ACA values'!$A48,ACA!$B$2:$B$156,0))</f>
        <v>680.76160000000004</v>
      </c>
      <c r="N48" s="27">
        <f>N$4*INDEX(ACA!$E$2:$E$156, MATCH('Calcs - ACA values'!$A48,ACA!$B$2:$B$156,0))</f>
        <v>445.4984</v>
      </c>
      <c r="O48" s="27">
        <f>O$4*INDEX(ACA!$E$2:$E$156, MATCH('Calcs - ACA values'!$A48,ACA!$B$2:$B$156,0))</f>
        <v>630.7056</v>
      </c>
      <c r="P48" s="27">
        <f>P$4*INDEX(ACA!$E$2:$E$156, MATCH('Calcs - ACA values'!$A48,ACA!$B$2:$B$156,0))</f>
        <v>410.45920000000001</v>
      </c>
      <c r="Q48" s="27">
        <f>Q$4*INDEX(ACA!$E$2:$E$156, MATCH('Calcs - ACA values'!$A48,ACA!$B$2:$B$156,0))</f>
        <v>580.64959999999996</v>
      </c>
      <c r="R48" s="27">
        <f>R$4*INDEX(ACA!$E$2:$E$156, MATCH('Calcs - ACA values'!$A48,ACA!$B$2:$B$156,0))</f>
        <v>260.2912</v>
      </c>
      <c r="S48" s="27">
        <f>S$4*INDEX(ACA!$E$2:$E$156, MATCH('Calcs - ACA values'!$A48,ACA!$B$2:$B$156,0))</f>
        <v>415.46480000000003</v>
      </c>
      <c r="T48" s="27">
        <f>T$4*INDEX(ACA!$E$2:$E$156, MATCH('Calcs - ACA values'!$A48,ACA!$B$2:$B$156,0))</f>
        <v>215.24080000000001</v>
      </c>
      <c r="U48" s="27">
        <f>U$4*INDEX(ACA!$E$2:$E$156, MATCH('Calcs - ACA values'!$A48,ACA!$B$2:$B$156,0))</f>
        <v>310.34719999999999</v>
      </c>
      <c r="V48" s="27">
        <f>V$4*INDEX(ACA!$E$2:$E$156, MATCH('Calcs - ACA values'!$A48,ACA!$B$2:$B$156,0))</f>
        <v>1096.2264</v>
      </c>
      <c r="W48" s="27">
        <f>W$4*INDEX(ACA!$E$2:$E$156, MATCH('Calcs - ACA values'!$A48,ACA!$B$2:$B$156,0))</f>
        <v>1661.8592000000001</v>
      </c>
      <c r="X48" s="27">
        <f>X$4*INDEX(ACA!$E$2:$E$156, MATCH('Calcs - ACA values'!$A48,ACA!$B$2:$B$156,0))</f>
        <v>550.61599999999999</v>
      </c>
      <c r="Y48" s="27">
        <f>Y$4*INDEX(ACA!$E$2:$E$156, MATCH('Calcs - ACA values'!$A48,ACA!$B$2:$B$156,0))</f>
        <v>1486.6632</v>
      </c>
      <c r="Z48" s="27">
        <f>Z$4*INDEX(ACA!$E$2:$E$156, MATCH('Calcs - ACA values'!$A48,ACA!$B$2:$B$156,0))</f>
        <v>117931.936</v>
      </c>
      <c r="AA48" s="27">
        <f>AA$4*INDEX(ACA!$E$2:$E$156, MATCH('Calcs - ACA values'!$A48,ACA!$B$2:$B$156,0))</f>
        <v>117931.936</v>
      </c>
      <c r="AB48" s="27">
        <f>AB$4*INDEX(ACA!$E$2:$E$156, MATCH('Calcs - ACA values'!$A48,ACA!$B$2:$B$156,0))</f>
        <v>45050.400000000001</v>
      </c>
      <c r="AC48" s="27">
        <f>AC$4*INDEX(ACA!$E$2:$E$156, MATCH('Calcs - ACA values'!$A48,ACA!$B$2:$B$156,0))</f>
        <v>70078.399999999994</v>
      </c>
      <c r="AD48" s="27">
        <f>AD$4*INDEX(ACA!$E$2:$E$156, MATCH('Calcs - ACA values'!$A48,ACA!$B$2:$B$156,0))</f>
        <v>0</v>
      </c>
      <c r="AE48" s="27">
        <f>AE$4*INDEX(ACA!$E$2:$E$156, MATCH('Calcs - ACA values'!$A48,ACA!$B$2:$B$156,0))</f>
        <v>901.00800000000004</v>
      </c>
      <c r="AF48" s="27">
        <f>AF$4*INDEX(ACA!$E$2:$E$156, MATCH('Calcs - ACA values'!$A48,ACA!$B$2:$B$156,0))</f>
        <v>1291.4448</v>
      </c>
    </row>
    <row r="49" spans="1:32" x14ac:dyDescent="0.35">
      <c r="A49" s="11">
        <v>350</v>
      </c>
      <c r="B49" s="18" t="s">
        <v>50</v>
      </c>
      <c r="C49" s="27">
        <f>C$4*INDEX(ACA!$E$2:$E$156, MATCH('Calcs - ACA values'!$A49,ACA!$B$2:$B$156,0))</f>
        <v>3140.0203499999998</v>
      </c>
      <c r="D49" s="27">
        <f>D$4*INDEX(ACA!$E$2:$E$156, MATCH('Calcs - ACA values'!$A49,ACA!$B$2:$B$156,0))</f>
        <v>4428.0018</v>
      </c>
      <c r="E49" s="27">
        <f>E$4*INDEX(ACA!$E$2:$E$156, MATCH('Calcs - ACA values'!$A49,ACA!$B$2:$B$156,0))</f>
        <v>4990.04835</v>
      </c>
      <c r="F49" s="27">
        <f>F$4*INDEX(ACA!$E$2:$E$156, MATCH('Calcs - ACA values'!$A49,ACA!$B$2:$B$156,0))</f>
        <v>578.13374999999996</v>
      </c>
      <c r="G49" s="27">
        <f>G$4*INDEX(ACA!$E$2:$E$156, MATCH('Calcs - ACA values'!$A49,ACA!$B$2:$B$156,0))</f>
        <v>844.57799999999997</v>
      </c>
      <c r="H49" s="27">
        <f>H$4*INDEX(ACA!$E$2:$E$156, MATCH('Calcs - ACA values'!$A49,ACA!$B$2:$B$156,0))</f>
        <v>462.50700000000001</v>
      </c>
      <c r="I49" s="27">
        <f>I$4*INDEX(ACA!$E$2:$E$156, MATCH('Calcs - ACA values'!$A49,ACA!$B$2:$B$156,0))</f>
        <v>462.50700000000001</v>
      </c>
      <c r="J49" s="27">
        <f>J$4*INDEX(ACA!$E$2:$E$156, MATCH('Calcs - ACA values'!$A49,ACA!$B$2:$B$156,0))</f>
        <v>623.37900000000002</v>
      </c>
      <c r="K49" s="27">
        <f>K$4*INDEX(ACA!$E$2:$E$156, MATCH('Calcs - ACA values'!$A49,ACA!$B$2:$B$156,0))</f>
        <v>869.71424999999999</v>
      </c>
      <c r="L49" s="27">
        <f>L$4*INDEX(ACA!$E$2:$E$156, MATCH('Calcs - ACA values'!$A49,ACA!$B$2:$B$156,0))</f>
        <v>477.58875</v>
      </c>
      <c r="M49" s="27">
        <f>M$4*INDEX(ACA!$E$2:$E$156, MATCH('Calcs - ACA values'!$A49,ACA!$B$2:$B$156,0))</f>
        <v>683.70600000000002</v>
      </c>
      <c r="N49" s="27">
        <f>N$4*INDEX(ACA!$E$2:$E$156, MATCH('Calcs - ACA values'!$A49,ACA!$B$2:$B$156,0))</f>
        <v>447.42525000000001</v>
      </c>
      <c r="O49" s="27">
        <f>O$4*INDEX(ACA!$E$2:$E$156, MATCH('Calcs - ACA values'!$A49,ACA!$B$2:$B$156,0))</f>
        <v>633.43349999999998</v>
      </c>
      <c r="P49" s="27">
        <f>P$4*INDEX(ACA!$E$2:$E$156, MATCH('Calcs - ACA values'!$A49,ACA!$B$2:$B$156,0))</f>
        <v>412.23449999999997</v>
      </c>
      <c r="Q49" s="27">
        <f>Q$4*INDEX(ACA!$E$2:$E$156, MATCH('Calcs - ACA values'!$A49,ACA!$B$2:$B$156,0))</f>
        <v>583.16099999999994</v>
      </c>
      <c r="R49" s="27">
        <f>R$4*INDEX(ACA!$E$2:$E$156, MATCH('Calcs - ACA values'!$A49,ACA!$B$2:$B$156,0))</f>
        <v>261.41699999999997</v>
      </c>
      <c r="S49" s="27">
        <f>S$4*INDEX(ACA!$E$2:$E$156, MATCH('Calcs - ACA values'!$A49,ACA!$B$2:$B$156,0))</f>
        <v>417.26175000000001</v>
      </c>
      <c r="T49" s="27">
        <f>T$4*INDEX(ACA!$E$2:$E$156, MATCH('Calcs - ACA values'!$A49,ACA!$B$2:$B$156,0))</f>
        <v>216.17175</v>
      </c>
      <c r="U49" s="27">
        <f>U$4*INDEX(ACA!$E$2:$E$156, MATCH('Calcs - ACA values'!$A49,ACA!$B$2:$B$156,0))</f>
        <v>311.68950000000001</v>
      </c>
      <c r="V49" s="27">
        <f>V$4*INDEX(ACA!$E$2:$E$156, MATCH('Calcs - ACA values'!$A49,ACA!$B$2:$B$156,0))</f>
        <v>1100.96775</v>
      </c>
      <c r="W49" s="27">
        <f>W$4*INDEX(ACA!$E$2:$E$156, MATCH('Calcs - ACA values'!$A49,ACA!$B$2:$B$156,0))</f>
        <v>1669.047</v>
      </c>
      <c r="X49" s="27">
        <f>X$4*INDEX(ACA!$E$2:$E$156, MATCH('Calcs - ACA values'!$A49,ACA!$B$2:$B$156,0))</f>
        <v>552.99749999999995</v>
      </c>
      <c r="Y49" s="27">
        <f>Y$4*INDEX(ACA!$E$2:$E$156, MATCH('Calcs - ACA values'!$A49,ACA!$B$2:$B$156,0))</f>
        <v>1493.0932499999999</v>
      </c>
      <c r="Z49" s="27">
        <f>Z$4*INDEX(ACA!$E$2:$E$156, MATCH('Calcs - ACA values'!$A49,ACA!$B$2:$B$156,0))</f>
        <v>118442.01</v>
      </c>
      <c r="AA49" s="27">
        <f>AA$4*INDEX(ACA!$E$2:$E$156, MATCH('Calcs - ACA values'!$A49,ACA!$B$2:$B$156,0))</f>
        <v>118442.01</v>
      </c>
      <c r="AB49" s="27">
        <f>AB$4*INDEX(ACA!$E$2:$E$156, MATCH('Calcs - ACA values'!$A49,ACA!$B$2:$B$156,0))</f>
        <v>45245.25</v>
      </c>
      <c r="AC49" s="27">
        <f>AC$4*INDEX(ACA!$E$2:$E$156, MATCH('Calcs - ACA values'!$A49,ACA!$B$2:$B$156,0))</f>
        <v>70381.5</v>
      </c>
      <c r="AD49" s="27">
        <f>AD$4*INDEX(ACA!$E$2:$E$156, MATCH('Calcs - ACA values'!$A49,ACA!$B$2:$B$156,0))</f>
        <v>0</v>
      </c>
      <c r="AE49" s="27">
        <f>AE$4*INDEX(ACA!$E$2:$E$156, MATCH('Calcs - ACA values'!$A49,ACA!$B$2:$B$156,0))</f>
        <v>904.90499999999997</v>
      </c>
      <c r="AF49" s="27">
        <f>AF$4*INDEX(ACA!$E$2:$E$156, MATCH('Calcs - ACA values'!$A49,ACA!$B$2:$B$156,0))</f>
        <v>1297.0304999999998</v>
      </c>
    </row>
    <row r="50" spans="1:32" x14ac:dyDescent="0.35">
      <c r="A50" s="11">
        <v>351</v>
      </c>
      <c r="B50" s="18" t="s">
        <v>51</v>
      </c>
      <c r="C50" s="27">
        <f>C$4*INDEX(ACA!$E$2:$E$156, MATCH('Calcs - ACA values'!$A50,ACA!$B$2:$B$156,0))</f>
        <v>3140.0203499999998</v>
      </c>
      <c r="D50" s="27">
        <f>D$4*INDEX(ACA!$E$2:$E$156, MATCH('Calcs - ACA values'!$A50,ACA!$B$2:$B$156,0))</f>
        <v>4428.0018</v>
      </c>
      <c r="E50" s="27">
        <f>E$4*INDEX(ACA!$E$2:$E$156, MATCH('Calcs - ACA values'!$A50,ACA!$B$2:$B$156,0))</f>
        <v>4990.04835</v>
      </c>
      <c r="F50" s="27">
        <f>F$4*INDEX(ACA!$E$2:$E$156, MATCH('Calcs - ACA values'!$A50,ACA!$B$2:$B$156,0))</f>
        <v>578.13374999999996</v>
      </c>
      <c r="G50" s="27">
        <f>G$4*INDEX(ACA!$E$2:$E$156, MATCH('Calcs - ACA values'!$A50,ACA!$B$2:$B$156,0))</f>
        <v>844.57799999999997</v>
      </c>
      <c r="H50" s="27">
        <f>H$4*INDEX(ACA!$E$2:$E$156, MATCH('Calcs - ACA values'!$A50,ACA!$B$2:$B$156,0))</f>
        <v>462.50700000000001</v>
      </c>
      <c r="I50" s="27">
        <f>I$4*INDEX(ACA!$E$2:$E$156, MATCH('Calcs - ACA values'!$A50,ACA!$B$2:$B$156,0))</f>
        <v>462.50700000000001</v>
      </c>
      <c r="J50" s="27">
        <f>J$4*INDEX(ACA!$E$2:$E$156, MATCH('Calcs - ACA values'!$A50,ACA!$B$2:$B$156,0))</f>
        <v>623.37900000000002</v>
      </c>
      <c r="K50" s="27">
        <f>K$4*INDEX(ACA!$E$2:$E$156, MATCH('Calcs - ACA values'!$A50,ACA!$B$2:$B$156,0))</f>
        <v>869.71424999999999</v>
      </c>
      <c r="L50" s="27">
        <f>L$4*INDEX(ACA!$E$2:$E$156, MATCH('Calcs - ACA values'!$A50,ACA!$B$2:$B$156,0))</f>
        <v>477.58875</v>
      </c>
      <c r="M50" s="27">
        <f>M$4*INDEX(ACA!$E$2:$E$156, MATCH('Calcs - ACA values'!$A50,ACA!$B$2:$B$156,0))</f>
        <v>683.70600000000002</v>
      </c>
      <c r="N50" s="27">
        <f>N$4*INDEX(ACA!$E$2:$E$156, MATCH('Calcs - ACA values'!$A50,ACA!$B$2:$B$156,0))</f>
        <v>447.42525000000001</v>
      </c>
      <c r="O50" s="27">
        <f>O$4*INDEX(ACA!$E$2:$E$156, MATCH('Calcs - ACA values'!$A50,ACA!$B$2:$B$156,0))</f>
        <v>633.43349999999998</v>
      </c>
      <c r="P50" s="27">
        <f>P$4*INDEX(ACA!$E$2:$E$156, MATCH('Calcs - ACA values'!$A50,ACA!$B$2:$B$156,0))</f>
        <v>412.23449999999997</v>
      </c>
      <c r="Q50" s="27">
        <f>Q$4*INDEX(ACA!$E$2:$E$156, MATCH('Calcs - ACA values'!$A50,ACA!$B$2:$B$156,0))</f>
        <v>583.16099999999994</v>
      </c>
      <c r="R50" s="27">
        <f>R$4*INDEX(ACA!$E$2:$E$156, MATCH('Calcs - ACA values'!$A50,ACA!$B$2:$B$156,0))</f>
        <v>261.41699999999997</v>
      </c>
      <c r="S50" s="27">
        <f>S$4*INDEX(ACA!$E$2:$E$156, MATCH('Calcs - ACA values'!$A50,ACA!$B$2:$B$156,0))</f>
        <v>417.26175000000001</v>
      </c>
      <c r="T50" s="27">
        <f>T$4*INDEX(ACA!$E$2:$E$156, MATCH('Calcs - ACA values'!$A50,ACA!$B$2:$B$156,0))</f>
        <v>216.17175</v>
      </c>
      <c r="U50" s="27">
        <f>U$4*INDEX(ACA!$E$2:$E$156, MATCH('Calcs - ACA values'!$A50,ACA!$B$2:$B$156,0))</f>
        <v>311.68950000000001</v>
      </c>
      <c r="V50" s="27">
        <f>V$4*INDEX(ACA!$E$2:$E$156, MATCH('Calcs - ACA values'!$A50,ACA!$B$2:$B$156,0))</f>
        <v>1100.96775</v>
      </c>
      <c r="W50" s="27">
        <f>W$4*INDEX(ACA!$E$2:$E$156, MATCH('Calcs - ACA values'!$A50,ACA!$B$2:$B$156,0))</f>
        <v>1669.047</v>
      </c>
      <c r="X50" s="27">
        <f>X$4*INDEX(ACA!$E$2:$E$156, MATCH('Calcs - ACA values'!$A50,ACA!$B$2:$B$156,0))</f>
        <v>552.99749999999995</v>
      </c>
      <c r="Y50" s="27">
        <f>Y$4*INDEX(ACA!$E$2:$E$156, MATCH('Calcs - ACA values'!$A50,ACA!$B$2:$B$156,0))</f>
        <v>1493.0932499999999</v>
      </c>
      <c r="Z50" s="27">
        <f>Z$4*INDEX(ACA!$E$2:$E$156, MATCH('Calcs - ACA values'!$A50,ACA!$B$2:$B$156,0))</f>
        <v>118442.01</v>
      </c>
      <c r="AA50" s="27">
        <f>AA$4*INDEX(ACA!$E$2:$E$156, MATCH('Calcs - ACA values'!$A50,ACA!$B$2:$B$156,0))</f>
        <v>118442.01</v>
      </c>
      <c r="AB50" s="27">
        <f>AB$4*INDEX(ACA!$E$2:$E$156, MATCH('Calcs - ACA values'!$A50,ACA!$B$2:$B$156,0))</f>
        <v>45245.25</v>
      </c>
      <c r="AC50" s="27">
        <f>AC$4*INDEX(ACA!$E$2:$E$156, MATCH('Calcs - ACA values'!$A50,ACA!$B$2:$B$156,0))</f>
        <v>70381.5</v>
      </c>
      <c r="AD50" s="27">
        <f>AD$4*INDEX(ACA!$E$2:$E$156, MATCH('Calcs - ACA values'!$A50,ACA!$B$2:$B$156,0))</f>
        <v>0</v>
      </c>
      <c r="AE50" s="27">
        <f>AE$4*INDEX(ACA!$E$2:$E$156, MATCH('Calcs - ACA values'!$A50,ACA!$B$2:$B$156,0))</f>
        <v>904.90499999999997</v>
      </c>
      <c r="AF50" s="27">
        <f>AF$4*INDEX(ACA!$E$2:$E$156, MATCH('Calcs - ACA values'!$A50,ACA!$B$2:$B$156,0))</f>
        <v>1297.0304999999998</v>
      </c>
    </row>
    <row r="51" spans="1:32" x14ac:dyDescent="0.35">
      <c r="A51" s="11">
        <v>352</v>
      </c>
      <c r="B51" s="18" t="s">
        <v>52</v>
      </c>
      <c r="C51" s="27">
        <f>C$4*INDEX(ACA!$E$2:$E$156, MATCH('Calcs - ACA values'!$A51,ACA!$B$2:$B$156,0))</f>
        <v>3140.0203499999998</v>
      </c>
      <c r="D51" s="27">
        <f>D$4*INDEX(ACA!$E$2:$E$156, MATCH('Calcs - ACA values'!$A51,ACA!$B$2:$B$156,0))</f>
        <v>4428.0018</v>
      </c>
      <c r="E51" s="27">
        <f>E$4*INDEX(ACA!$E$2:$E$156, MATCH('Calcs - ACA values'!$A51,ACA!$B$2:$B$156,0))</f>
        <v>4990.04835</v>
      </c>
      <c r="F51" s="27">
        <f>F$4*INDEX(ACA!$E$2:$E$156, MATCH('Calcs - ACA values'!$A51,ACA!$B$2:$B$156,0))</f>
        <v>578.13374999999996</v>
      </c>
      <c r="G51" s="27">
        <f>G$4*INDEX(ACA!$E$2:$E$156, MATCH('Calcs - ACA values'!$A51,ACA!$B$2:$B$156,0))</f>
        <v>844.57799999999997</v>
      </c>
      <c r="H51" s="27">
        <f>H$4*INDEX(ACA!$E$2:$E$156, MATCH('Calcs - ACA values'!$A51,ACA!$B$2:$B$156,0))</f>
        <v>462.50700000000001</v>
      </c>
      <c r="I51" s="27">
        <f>I$4*INDEX(ACA!$E$2:$E$156, MATCH('Calcs - ACA values'!$A51,ACA!$B$2:$B$156,0))</f>
        <v>462.50700000000001</v>
      </c>
      <c r="J51" s="27">
        <f>J$4*INDEX(ACA!$E$2:$E$156, MATCH('Calcs - ACA values'!$A51,ACA!$B$2:$B$156,0))</f>
        <v>623.37900000000002</v>
      </c>
      <c r="K51" s="27">
        <f>K$4*INDEX(ACA!$E$2:$E$156, MATCH('Calcs - ACA values'!$A51,ACA!$B$2:$B$156,0))</f>
        <v>869.71424999999999</v>
      </c>
      <c r="L51" s="27">
        <f>L$4*INDEX(ACA!$E$2:$E$156, MATCH('Calcs - ACA values'!$A51,ACA!$B$2:$B$156,0))</f>
        <v>477.58875</v>
      </c>
      <c r="M51" s="27">
        <f>M$4*INDEX(ACA!$E$2:$E$156, MATCH('Calcs - ACA values'!$A51,ACA!$B$2:$B$156,0))</f>
        <v>683.70600000000002</v>
      </c>
      <c r="N51" s="27">
        <f>N$4*INDEX(ACA!$E$2:$E$156, MATCH('Calcs - ACA values'!$A51,ACA!$B$2:$B$156,0))</f>
        <v>447.42525000000001</v>
      </c>
      <c r="O51" s="27">
        <f>O$4*INDEX(ACA!$E$2:$E$156, MATCH('Calcs - ACA values'!$A51,ACA!$B$2:$B$156,0))</f>
        <v>633.43349999999998</v>
      </c>
      <c r="P51" s="27">
        <f>P$4*INDEX(ACA!$E$2:$E$156, MATCH('Calcs - ACA values'!$A51,ACA!$B$2:$B$156,0))</f>
        <v>412.23449999999997</v>
      </c>
      <c r="Q51" s="27">
        <f>Q$4*INDEX(ACA!$E$2:$E$156, MATCH('Calcs - ACA values'!$A51,ACA!$B$2:$B$156,0))</f>
        <v>583.16099999999994</v>
      </c>
      <c r="R51" s="27">
        <f>R$4*INDEX(ACA!$E$2:$E$156, MATCH('Calcs - ACA values'!$A51,ACA!$B$2:$B$156,0))</f>
        <v>261.41699999999997</v>
      </c>
      <c r="S51" s="27">
        <f>S$4*INDEX(ACA!$E$2:$E$156, MATCH('Calcs - ACA values'!$A51,ACA!$B$2:$B$156,0))</f>
        <v>417.26175000000001</v>
      </c>
      <c r="T51" s="27">
        <f>T$4*INDEX(ACA!$E$2:$E$156, MATCH('Calcs - ACA values'!$A51,ACA!$B$2:$B$156,0))</f>
        <v>216.17175</v>
      </c>
      <c r="U51" s="27">
        <f>U$4*INDEX(ACA!$E$2:$E$156, MATCH('Calcs - ACA values'!$A51,ACA!$B$2:$B$156,0))</f>
        <v>311.68950000000001</v>
      </c>
      <c r="V51" s="27">
        <f>V$4*INDEX(ACA!$E$2:$E$156, MATCH('Calcs - ACA values'!$A51,ACA!$B$2:$B$156,0))</f>
        <v>1100.96775</v>
      </c>
      <c r="W51" s="27">
        <f>W$4*INDEX(ACA!$E$2:$E$156, MATCH('Calcs - ACA values'!$A51,ACA!$B$2:$B$156,0))</f>
        <v>1669.047</v>
      </c>
      <c r="X51" s="27">
        <f>X$4*INDEX(ACA!$E$2:$E$156, MATCH('Calcs - ACA values'!$A51,ACA!$B$2:$B$156,0))</f>
        <v>552.99749999999995</v>
      </c>
      <c r="Y51" s="27">
        <f>Y$4*INDEX(ACA!$E$2:$E$156, MATCH('Calcs - ACA values'!$A51,ACA!$B$2:$B$156,0))</f>
        <v>1493.0932499999999</v>
      </c>
      <c r="Z51" s="27">
        <f>Z$4*INDEX(ACA!$E$2:$E$156, MATCH('Calcs - ACA values'!$A51,ACA!$B$2:$B$156,0))</f>
        <v>118442.01</v>
      </c>
      <c r="AA51" s="27">
        <f>AA$4*INDEX(ACA!$E$2:$E$156, MATCH('Calcs - ACA values'!$A51,ACA!$B$2:$B$156,0))</f>
        <v>118442.01</v>
      </c>
      <c r="AB51" s="27">
        <f>AB$4*INDEX(ACA!$E$2:$E$156, MATCH('Calcs - ACA values'!$A51,ACA!$B$2:$B$156,0))</f>
        <v>45245.25</v>
      </c>
      <c r="AC51" s="27">
        <f>AC$4*INDEX(ACA!$E$2:$E$156, MATCH('Calcs - ACA values'!$A51,ACA!$B$2:$B$156,0))</f>
        <v>70381.5</v>
      </c>
      <c r="AD51" s="27">
        <f>AD$4*INDEX(ACA!$E$2:$E$156, MATCH('Calcs - ACA values'!$A51,ACA!$B$2:$B$156,0))</f>
        <v>0</v>
      </c>
      <c r="AE51" s="27">
        <f>AE$4*INDEX(ACA!$E$2:$E$156, MATCH('Calcs - ACA values'!$A51,ACA!$B$2:$B$156,0))</f>
        <v>904.90499999999997</v>
      </c>
      <c r="AF51" s="27">
        <f>AF$4*INDEX(ACA!$E$2:$E$156, MATCH('Calcs - ACA values'!$A51,ACA!$B$2:$B$156,0))</f>
        <v>1297.0304999999998</v>
      </c>
    </row>
    <row r="52" spans="1:32" x14ac:dyDescent="0.35">
      <c r="A52" s="11">
        <v>353</v>
      </c>
      <c r="B52" s="18" t="s">
        <v>53</v>
      </c>
      <c r="C52" s="27">
        <f>C$4*INDEX(ACA!$E$2:$E$156, MATCH('Calcs - ACA values'!$A52,ACA!$B$2:$B$156,0))</f>
        <v>3140.0203499999998</v>
      </c>
      <c r="D52" s="27">
        <f>D$4*INDEX(ACA!$E$2:$E$156, MATCH('Calcs - ACA values'!$A52,ACA!$B$2:$B$156,0))</f>
        <v>4428.0018</v>
      </c>
      <c r="E52" s="27">
        <f>E$4*INDEX(ACA!$E$2:$E$156, MATCH('Calcs - ACA values'!$A52,ACA!$B$2:$B$156,0))</f>
        <v>4990.04835</v>
      </c>
      <c r="F52" s="27">
        <f>F$4*INDEX(ACA!$E$2:$E$156, MATCH('Calcs - ACA values'!$A52,ACA!$B$2:$B$156,0))</f>
        <v>578.13374999999996</v>
      </c>
      <c r="G52" s="27">
        <f>G$4*INDEX(ACA!$E$2:$E$156, MATCH('Calcs - ACA values'!$A52,ACA!$B$2:$B$156,0))</f>
        <v>844.57799999999997</v>
      </c>
      <c r="H52" s="27">
        <f>H$4*INDEX(ACA!$E$2:$E$156, MATCH('Calcs - ACA values'!$A52,ACA!$B$2:$B$156,0))</f>
        <v>462.50700000000001</v>
      </c>
      <c r="I52" s="27">
        <f>I$4*INDEX(ACA!$E$2:$E$156, MATCH('Calcs - ACA values'!$A52,ACA!$B$2:$B$156,0))</f>
        <v>462.50700000000001</v>
      </c>
      <c r="J52" s="27">
        <f>J$4*INDEX(ACA!$E$2:$E$156, MATCH('Calcs - ACA values'!$A52,ACA!$B$2:$B$156,0))</f>
        <v>623.37900000000002</v>
      </c>
      <c r="K52" s="27">
        <f>K$4*INDEX(ACA!$E$2:$E$156, MATCH('Calcs - ACA values'!$A52,ACA!$B$2:$B$156,0))</f>
        <v>869.71424999999999</v>
      </c>
      <c r="L52" s="27">
        <f>L$4*INDEX(ACA!$E$2:$E$156, MATCH('Calcs - ACA values'!$A52,ACA!$B$2:$B$156,0))</f>
        <v>477.58875</v>
      </c>
      <c r="M52" s="27">
        <f>M$4*INDEX(ACA!$E$2:$E$156, MATCH('Calcs - ACA values'!$A52,ACA!$B$2:$B$156,0))</f>
        <v>683.70600000000002</v>
      </c>
      <c r="N52" s="27">
        <f>N$4*INDEX(ACA!$E$2:$E$156, MATCH('Calcs - ACA values'!$A52,ACA!$B$2:$B$156,0))</f>
        <v>447.42525000000001</v>
      </c>
      <c r="O52" s="27">
        <f>O$4*INDEX(ACA!$E$2:$E$156, MATCH('Calcs - ACA values'!$A52,ACA!$B$2:$B$156,0))</f>
        <v>633.43349999999998</v>
      </c>
      <c r="P52" s="27">
        <f>P$4*INDEX(ACA!$E$2:$E$156, MATCH('Calcs - ACA values'!$A52,ACA!$B$2:$B$156,0))</f>
        <v>412.23449999999997</v>
      </c>
      <c r="Q52" s="27">
        <f>Q$4*INDEX(ACA!$E$2:$E$156, MATCH('Calcs - ACA values'!$A52,ACA!$B$2:$B$156,0))</f>
        <v>583.16099999999994</v>
      </c>
      <c r="R52" s="27">
        <f>R$4*INDEX(ACA!$E$2:$E$156, MATCH('Calcs - ACA values'!$A52,ACA!$B$2:$B$156,0))</f>
        <v>261.41699999999997</v>
      </c>
      <c r="S52" s="27">
        <f>S$4*INDEX(ACA!$E$2:$E$156, MATCH('Calcs - ACA values'!$A52,ACA!$B$2:$B$156,0))</f>
        <v>417.26175000000001</v>
      </c>
      <c r="T52" s="27">
        <f>T$4*INDEX(ACA!$E$2:$E$156, MATCH('Calcs - ACA values'!$A52,ACA!$B$2:$B$156,0))</f>
        <v>216.17175</v>
      </c>
      <c r="U52" s="27">
        <f>U$4*INDEX(ACA!$E$2:$E$156, MATCH('Calcs - ACA values'!$A52,ACA!$B$2:$B$156,0))</f>
        <v>311.68950000000001</v>
      </c>
      <c r="V52" s="27">
        <f>V$4*INDEX(ACA!$E$2:$E$156, MATCH('Calcs - ACA values'!$A52,ACA!$B$2:$B$156,0))</f>
        <v>1100.96775</v>
      </c>
      <c r="W52" s="27">
        <f>W$4*INDEX(ACA!$E$2:$E$156, MATCH('Calcs - ACA values'!$A52,ACA!$B$2:$B$156,0))</f>
        <v>1669.047</v>
      </c>
      <c r="X52" s="27">
        <f>X$4*INDEX(ACA!$E$2:$E$156, MATCH('Calcs - ACA values'!$A52,ACA!$B$2:$B$156,0))</f>
        <v>552.99749999999995</v>
      </c>
      <c r="Y52" s="27">
        <f>Y$4*INDEX(ACA!$E$2:$E$156, MATCH('Calcs - ACA values'!$A52,ACA!$B$2:$B$156,0))</f>
        <v>1493.0932499999999</v>
      </c>
      <c r="Z52" s="27">
        <f>Z$4*INDEX(ACA!$E$2:$E$156, MATCH('Calcs - ACA values'!$A52,ACA!$B$2:$B$156,0))</f>
        <v>118442.01</v>
      </c>
      <c r="AA52" s="27">
        <f>AA$4*INDEX(ACA!$E$2:$E$156, MATCH('Calcs - ACA values'!$A52,ACA!$B$2:$B$156,0))</f>
        <v>118442.01</v>
      </c>
      <c r="AB52" s="27">
        <f>AB$4*INDEX(ACA!$E$2:$E$156, MATCH('Calcs - ACA values'!$A52,ACA!$B$2:$B$156,0))</f>
        <v>45245.25</v>
      </c>
      <c r="AC52" s="27">
        <f>AC$4*INDEX(ACA!$E$2:$E$156, MATCH('Calcs - ACA values'!$A52,ACA!$B$2:$B$156,0))</f>
        <v>70381.5</v>
      </c>
      <c r="AD52" s="27">
        <f>AD$4*INDEX(ACA!$E$2:$E$156, MATCH('Calcs - ACA values'!$A52,ACA!$B$2:$B$156,0))</f>
        <v>0</v>
      </c>
      <c r="AE52" s="27">
        <f>AE$4*INDEX(ACA!$E$2:$E$156, MATCH('Calcs - ACA values'!$A52,ACA!$B$2:$B$156,0))</f>
        <v>904.90499999999997</v>
      </c>
      <c r="AF52" s="27">
        <f>AF$4*INDEX(ACA!$E$2:$E$156, MATCH('Calcs - ACA values'!$A52,ACA!$B$2:$B$156,0))</f>
        <v>1297.0304999999998</v>
      </c>
    </row>
    <row r="53" spans="1:32" x14ac:dyDescent="0.35">
      <c r="A53" s="11">
        <v>354</v>
      </c>
      <c r="B53" s="18" t="s">
        <v>54</v>
      </c>
      <c r="C53" s="27">
        <f>C$4*INDEX(ACA!$E$2:$E$156, MATCH('Calcs - ACA values'!$A53,ACA!$B$2:$B$156,0))</f>
        <v>3140.0203499999998</v>
      </c>
      <c r="D53" s="27">
        <f>D$4*INDEX(ACA!$E$2:$E$156, MATCH('Calcs - ACA values'!$A53,ACA!$B$2:$B$156,0))</f>
        <v>4428.0018</v>
      </c>
      <c r="E53" s="27">
        <f>E$4*INDEX(ACA!$E$2:$E$156, MATCH('Calcs - ACA values'!$A53,ACA!$B$2:$B$156,0))</f>
        <v>4990.04835</v>
      </c>
      <c r="F53" s="27">
        <f>F$4*INDEX(ACA!$E$2:$E$156, MATCH('Calcs - ACA values'!$A53,ACA!$B$2:$B$156,0))</f>
        <v>578.13374999999996</v>
      </c>
      <c r="G53" s="27">
        <f>G$4*INDEX(ACA!$E$2:$E$156, MATCH('Calcs - ACA values'!$A53,ACA!$B$2:$B$156,0))</f>
        <v>844.57799999999997</v>
      </c>
      <c r="H53" s="27">
        <f>H$4*INDEX(ACA!$E$2:$E$156, MATCH('Calcs - ACA values'!$A53,ACA!$B$2:$B$156,0))</f>
        <v>462.50700000000001</v>
      </c>
      <c r="I53" s="27">
        <f>I$4*INDEX(ACA!$E$2:$E$156, MATCH('Calcs - ACA values'!$A53,ACA!$B$2:$B$156,0))</f>
        <v>462.50700000000001</v>
      </c>
      <c r="J53" s="27">
        <f>J$4*INDEX(ACA!$E$2:$E$156, MATCH('Calcs - ACA values'!$A53,ACA!$B$2:$B$156,0))</f>
        <v>623.37900000000002</v>
      </c>
      <c r="K53" s="27">
        <f>K$4*INDEX(ACA!$E$2:$E$156, MATCH('Calcs - ACA values'!$A53,ACA!$B$2:$B$156,0))</f>
        <v>869.71424999999999</v>
      </c>
      <c r="L53" s="27">
        <f>L$4*INDEX(ACA!$E$2:$E$156, MATCH('Calcs - ACA values'!$A53,ACA!$B$2:$B$156,0))</f>
        <v>477.58875</v>
      </c>
      <c r="M53" s="27">
        <f>M$4*INDEX(ACA!$E$2:$E$156, MATCH('Calcs - ACA values'!$A53,ACA!$B$2:$B$156,0))</f>
        <v>683.70600000000002</v>
      </c>
      <c r="N53" s="27">
        <f>N$4*INDEX(ACA!$E$2:$E$156, MATCH('Calcs - ACA values'!$A53,ACA!$B$2:$B$156,0))</f>
        <v>447.42525000000001</v>
      </c>
      <c r="O53" s="27">
        <f>O$4*INDEX(ACA!$E$2:$E$156, MATCH('Calcs - ACA values'!$A53,ACA!$B$2:$B$156,0))</f>
        <v>633.43349999999998</v>
      </c>
      <c r="P53" s="27">
        <f>P$4*INDEX(ACA!$E$2:$E$156, MATCH('Calcs - ACA values'!$A53,ACA!$B$2:$B$156,0))</f>
        <v>412.23449999999997</v>
      </c>
      <c r="Q53" s="27">
        <f>Q$4*INDEX(ACA!$E$2:$E$156, MATCH('Calcs - ACA values'!$A53,ACA!$B$2:$B$156,0))</f>
        <v>583.16099999999994</v>
      </c>
      <c r="R53" s="27">
        <f>R$4*INDEX(ACA!$E$2:$E$156, MATCH('Calcs - ACA values'!$A53,ACA!$B$2:$B$156,0))</f>
        <v>261.41699999999997</v>
      </c>
      <c r="S53" s="27">
        <f>S$4*INDEX(ACA!$E$2:$E$156, MATCH('Calcs - ACA values'!$A53,ACA!$B$2:$B$156,0))</f>
        <v>417.26175000000001</v>
      </c>
      <c r="T53" s="27">
        <f>T$4*INDEX(ACA!$E$2:$E$156, MATCH('Calcs - ACA values'!$A53,ACA!$B$2:$B$156,0))</f>
        <v>216.17175</v>
      </c>
      <c r="U53" s="27">
        <f>U$4*INDEX(ACA!$E$2:$E$156, MATCH('Calcs - ACA values'!$A53,ACA!$B$2:$B$156,0))</f>
        <v>311.68950000000001</v>
      </c>
      <c r="V53" s="27">
        <f>V$4*INDEX(ACA!$E$2:$E$156, MATCH('Calcs - ACA values'!$A53,ACA!$B$2:$B$156,0))</f>
        <v>1100.96775</v>
      </c>
      <c r="W53" s="27">
        <f>W$4*INDEX(ACA!$E$2:$E$156, MATCH('Calcs - ACA values'!$A53,ACA!$B$2:$B$156,0))</f>
        <v>1669.047</v>
      </c>
      <c r="X53" s="27">
        <f>X$4*INDEX(ACA!$E$2:$E$156, MATCH('Calcs - ACA values'!$A53,ACA!$B$2:$B$156,0))</f>
        <v>552.99749999999995</v>
      </c>
      <c r="Y53" s="27">
        <f>Y$4*INDEX(ACA!$E$2:$E$156, MATCH('Calcs - ACA values'!$A53,ACA!$B$2:$B$156,0))</f>
        <v>1493.0932499999999</v>
      </c>
      <c r="Z53" s="27">
        <f>Z$4*INDEX(ACA!$E$2:$E$156, MATCH('Calcs - ACA values'!$A53,ACA!$B$2:$B$156,0))</f>
        <v>118442.01</v>
      </c>
      <c r="AA53" s="27">
        <f>AA$4*INDEX(ACA!$E$2:$E$156, MATCH('Calcs - ACA values'!$A53,ACA!$B$2:$B$156,0))</f>
        <v>118442.01</v>
      </c>
      <c r="AB53" s="27">
        <f>AB$4*INDEX(ACA!$E$2:$E$156, MATCH('Calcs - ACA values'!$A53,ACA!$B$2:$B$156,0))</f>
        <v>45245.25</v>
      </c>
      <c r="AC53" s="27">
        <f>AC$4*INDEX(ACA!$E$2:$E$156, MATCH('Calcs - ACA values'!$A53,ACA!$B$2:$B$156,0))</f>
        <v>70381.5</v>
      </c>
      <c r="AD53" s="27">
        <f>AD$4*INDEX(ACA!$E$2:$E$156, MATCH('Calcs - ACA values'!$A53,ACA!$B$2:$B$156,0))</f>
        <v>0</v>
      </c>
      <c r="AE53" s="27">
        <f>AE$4*INDEX(ACA!$E$2:$E$156, MATCH('Calcs - ACA values'!$A53,ACA!$B$2:$B$156,0))</f>
        <v>904.90499999999997</v>
      </c>
      <c r="AF53" s="27">
        <f>AF$4*INDEX(ACA!$E$2:$E$156, MATCH('Calcs - ACA values'!$A53,ACA!$B$2:$B$156,0))</f>
        <v>1297.0304999999998</v>
      </c>
    </row>
    <row r="54" spans="1:32" x14ac:dyDescent="0.35">
      <c r="A54" s="11">
        <v>355</v>
      </c>
      <c r="B54" s="18" t="s">
        <v>55</v>
      </c>
      <c r="C54" s="27">
        <f>C$4*INDEX(ACA!$E$2:$E$156, MATCH('Calcs - ACA values'!$A54,ACA!$B$2:$B$156,0))</f>
        <v>3140.0203499999998</v>
      </c>
      <c r="D54" s="27">
        <f>D$4*INDEX(ACA!$E$2:$E$156, MATCH('Calcs - ACA values'!$A54,ACA!$B$2:$B$156,0))</f>
        <v>4428.0018</v>
      </c>
      <c r="E54" s="27">
        <f>E$4*INDEX(ACA!$E$2:$E$156, MATCH('Calcs - ACA values'!$A54,ACA!$B$2:$B$156,0))</f>
        <v>4990.04835</v>
      </c>
      <c r="F54" s="27">
        <f>F$4*INDEX(ACA!$E$2:$E$156, MATCH('Calcs - ACA values'!$A54,ACA!$B$2:$B$156,0))</f>
        <v>578.13374999999996</v>
      </c>
      <c r="G54" s="27">
        <f>G$4*INDEX(ACA!$E$2:$E$156, MATCH('Calcs - ACA values'!$A54,ACA!$B$2:$B$156,0))</f>
        <v>844.57799999999997</v>
      </c>
      <c r="H54" s="27">
        <f>H$4*INDEX(ACA!$E$2:$E$156, MATCH('Calcs - ACA values'!$A54,ACA!$B$2:$B$156,0))</f>
        <v>462.50700000000001</v>
      </c>
      <c r="I54" s="27">
        <f>I$4*INDEX(ACA!$E$2:$E$156, MATCH('Calcs - ACA values'!$A54,ACA!$B$2:$B$156,0))</f>
        <v>462.50700000000001</v>
      </c>
      <c r="J54" s="27">
        <f>J$4*INDEX(ACA!$E$2:$E$156, MATCH('Calcs - ACA values'!$A54,ACA!$B$2:$B$156,0))</f>
        <v>623.37900000000002</v>
      </c>
      <c r="K54" s="27">
        <f>K$4*INDEX(ACA!$E$2:$E$156, MATCH('Calcs - ACA values'!$A54,ACA!$B$2:$B$156,0))</f>
        <v>869.71424999999999</v>
      </c>
      <c r="L54" s="27">
        <f>L$4*INDEX(ACA!$E$2:$E$156, MATCH('Calcs - ACA values'!$A54,ACA!$B$2:$B$156,0))</f>
        <v>477.58875</v>
      </c>
      <c r="M54" s="27">
        <f>M$4*INDEX(ACA!$E$2:$E$156, MATCH('Calcs - ACA values'!$A54,ACA!$B$2:$B$156,0))</f>
        <v>683.70600000000002</v>
      </c>
      <c r="N54" s="27">
        <f>N$4*INDEX(ACA!$E$2:$E$156, MATCH('Calcs - ACA values'!$A54,ACA!$B$2:$B$156,0))</f>
        <v>447.42525000000001</v>
      </c>
      <c r="O54" s="27">
        <f>O$4*INDEX(ACA!$E$2:$E$156, MATCH('Calcs - ACA values'!$A54,ACA!$B$2:$B$156,0))</f>
        <v>633.43349999999998</v>
      </c>
      <c r="P54" s="27">
        <f>P$4*INDEX(ACA!$E$2:$E$156, MATCH('Calcs - ACA values'!$A54,ACA!$B$2:$B$156,0))</f>
        <v>412.23449999999997</v>
      </c>
      <c r="Q54" s="27">
        <f>Q$4*INDEX(ACA!$E$2:$E$156, MATCH('Calcs - ACA values'!$A54,ACA!$B$2:$B$156,0))</f>
        <v>583.16099999999994</v>
      </c>
      <c r="R54" s="27">
        <f>R$4*INDEX(ACA!$E$2:$E$156, MATCH('Calcs - ACA values'!$A54,ACA!$B$2:$B$156,0))</f>
        <v>261.41699999999997</v>
      </c>
      <c r="S54" s="27">
        <f>S$4*INDEX(ACA!$E$2:$E$156, MATCH('Calcs - ACA values'!$A54,ACA!$B$2:$B$156,0))</f>
        <v>417.26175000000001</v>
      </c>
      <c r="T54" s="27">
        <f>T$4*INDEX(ACA!$E$2:$E$156, MATCH('Calcs - ACA values'!$A54,ACA!$B$2:$B$156,0))</f>
        <v>216.17175</v>
      </c>
      <c r="U54" s="27">
        <f>U$4*INDEX(ACA!$E$2:$E$156, MATCH('Calcs - ACA values'!$A54,ACA!$B$2:$B$156,0))</f>
        <v>311.68950000000001</v>
      </c>
      <c r="V54" s="27">
        <f>V$4*INDEX(ACA!$E$2:$E$156, MATCH('Calcs - ACA values'!$A54,ACA!$B$2:$B$156,0))</f>
        <v>1100.96775</v>
      </c>
      <c r="W54" s="27">
        <f>W$4*INDEX(ACA!$E$2:$E$156, MATCH('Calcs - ACA values'!$A54,ACA!$B$2:$B$156,0))</f>
        <v>1669.047</v>
      </c>
      <c r="X54" s="27">
        <f>X$4*INDEX(ACA!$E$2:$E$156, MATCH('Calcs - ACA values'!$A54,ACA!$B$2:$B$156,0))</f>
        <v>552.99749999999995</v>
      </c>
      <c r="Y54" s="27">
        <f>Y$4*INDEX(ACA!$E$2:$E$156, MATCH('Calcs - ACA values'!$A54,ACA!$B$2:$B$156,0))</f>
        <v>1493.0932499999999</v>
      </c>
      <c r="Z54" s="27">
        <f>Z$4*INDEX(ACA!$E$2:$E$156, MATCH('Calcs - ACA values'!$A54,ACA!$B$2:$B$156,0))</f>
        <v>118442.01</v>
      </c>
      <c r="AA54" s="27">
        <f>AA$4*INDEX(ACA!$E$2:$E$156, MATCH('Calcs - ACA values'!$A54,ACA!$B$2:$B$156,0))</f>
        <v>118442.01</v>
      </c>
      <c r="AB54" s="27">
        <f>AB$4*INDEX(ACA!$E$2:$E$156, MATCH('Calcs - ACA values'!$A54,ACA!$B$2:$B$156,0))</f>
        <v>45245.25</v>
      </c>
      <c r="AC54" s="27">
        <f>AC$4*INDEX(ACA!$E$2:$E$156, MATCH('Calcs - ACA values'!$A54,ACA!$B$2:$B$156,0))</f>
        <v>70381.5</v>
      </c>
      <c r="AD54" s="27">
        <f>AD$4*INDEX(ACA!$E$2:$E$156, MATCH('Calcs - ACA values'!$A54,ACA!$B$2:$B$156,0))</f>
        <v>0</v>
      </c>
      <c r="AE54" s="27">
        <f>AE$4*INDEX(ACA!$E$2:$E$156, MATCH('Calcs - ACA values'!$A54,ACA!$B$2:$B$156,0))</f>
        <v>904.90499999999997</v>
      </c>
      <c r="AF54" s="27">
        <f>AF$4*INDEX(ACA!$E$2:$E$156, MATCH('Calcs - ACA values'!$A54,ACA!$B$2:$B$156,0))</f>
        <v>1297.0304999999998</v>
      </c>
    </row>
    <row r="55" spans="1:32" x14ac:dyDescent="0.35">
      <c r="A55" s="11">
        <v>356</v>
      </c>
      <c r="B55" s="18" t="s">
        <v>56</v>
      </c>
      <c r="C55" s="27">
        <f>C$4*INDEX(ACA!$E$2:$E$156, MATCH('Calcs - ACA values'!$A55,ACA!$B$2:$B$156,0))</f>
        <v>3140.0203499999998</v>
      </c>
      <c r="D55" s="27">
        <f>D$4*INDEX(ACA!$E$2:$E$156, MATCH('Calcs - ACA values'!$A55,ACA!$B$2:$B$156,0))</f>
        <v>4428.0018</v>
      </c>
      <c r="E55" s="27">
        <f>E$4*INDEX(ACA!$E$2:$E$156, MATCH('Calcs - ACA values'!$A55,ACA!$B$2:$B$156,0))</f>
        <v>4990.04835</v>
      </c>
      <c r="F55" s="27">
        <f>F$4*INDEX(ACA!$E$2:$E$156, MATCH('Calcs - ACA values'!$A55,ACA!$B$2:$B$156,0))</f>
        <v>578.13374999999996</v>
      </c>
      <c r="G55" s="27">
        <f>G$4*INDEX(ACA!$E$2:$E$156, MATCH('Calcs - ACA values'!$A55,ACA!$B$2:$B$156,0))</f>
        <v>844.57799999999997</v>
      </c>
      <c r="H55" s="27">
        <f>H$4*INDEX(ACA!$E$2:$E$156, MATCH('Calcs - ACA values'!$A55,ACA!$B$2:$B$156,0))</f>
        <v>462.50700000000001</v>
      </c>
      <c r="I55" s="27">
        <f>I$4*INDEX(ACA!$E$2:$E$156, MATCH('Calcs - ACA values'!$A55,ACA!$B$2:$B$156,0))</f>
        <v>462.50700000000001</v>
      </c>
      <c r="J55" s="27">
        <f>J$4*INDEX(ACA!$E$2:$E$156, MATCH('Calcs - ACA values'!$A55,ACA!$B$2:$B$156,0))</f>
        <v>623.37900000000002</v>
      </c>
      <c r="K55" s="27">
        <f>K$4*INDEX(ACA!$E$2:$E$156, MATCH('Calcs - ACA values'!$A55,ACA!$B$2:$B$156,0))</f>
        <v>869.71424999999999</v>
      </c>
      <c r="L55" s="27">
        <f>L$4*INDEX(ACA!$E$2:$E$156, MATCH('Calcs - ACA values'!$A55,ACA!$B$2:$B$156,0))</f>
        <v>477.58875</v>
      </c>
      <c r="M55" s="27">
        <f>M$4*INDEX(ACA!$E$2:$E$156, MATCH('Calcs - ACA values'!$A55,ACA!$B$2:$B$156,0))</f>
        <v>683.70600000000002</v>
      </c>
      <c r="N55" s="27">
        <f>N$4*INDEX(ACA!$E$2:$E$156, MATCH('Calcs - ACA values'!$A55,ACA!$B$2:$B$156,0))</f>
        <v>447.42525000000001</v>
      </c>
      <c r="O55" s="27">
        <f>O$4*INDEX(ACA!$E$2:$E$156, MATCH('Calcs - ACA values'!$A55,ACA!$B$2:$B$156,0))</f>
        <v>633.43349999999998</v>
      </c>
      <c r="P55" s="27">
        <f>P$4*INDEX(ACA!$E$2:$E$156, MATCH('Calcs - ACA values'!$A55,ACA!$B$2:$B$156,0))</f>
        <v>412.23449999999997</v>
      </c>
      <c r="Q55" s="27">
        <f>Q$4*INDEX(ACA!$E$2:$E$156, MATCH('Calcs - ACA values'!$A55,ACA!$B$2:$B$156,0))</f>
        <v>583.16099999999994</v>
      </c>
      <c r="R55" s="27">
        <f>R$4*INDEX(ACA!$E$2:$E$156, MATCH('Calcs - ACA values'!$A55,ACA!$B$2:$B$156,0))</f>
        <v>261.41699999999997</v>
      </c>
      <c r="S55" s="27">
        <f>S$4*INDEX(ACA!$E$2:$E$156, MATCH('Calcs - ACA values'!$A55,ACA!$B$2:$B$156,0))</f>
        <v>417.26175000000001</v>
      </c>
      <c r="T55" s="27">
        <f>T$4*INDEX(ACA!$E$2:$E$156, MATCH('Calcs - ACA values'!$A55,ACA!$B$2:$B$156,0))</f>
        <v>216.17175</v>
      </c>
      <c r="U55" s="27">
        <f>U$4*INDEX(ACA!$E$2:$E$156, MATCH('Calcs - ACA values'!$A55,ACA!$B$2:$B$156,0))</f>
        <v>311.68950000000001</v>
      </c>
      <c r="V55" s="27">
        <f>V$4*INDEX(ACA!$E$2:$E$156, MATCH('Calcs - ACA values'!$A55,ACA!$B$2:$B$156,0))</f>
        <v>1100.96775</v>
      </c>
      <c r="W55" s="27">
        <f>W$4*INDEX(ACA!$E$2:$E$156, MATCH('Calcs - ACA values'!$A55,ACA!$B$2:$B$156,0))</f>
        <v>1669.047</v>
      </c>
      <c r="X55" s="27">
        <f>X$4*INDEX(ACA!$E$2:$E$156, MATCH('Calcs - ACA values'!$A55,ACA!$B$2:$B$156,0))</f>
        <v>552.99749999999995</v>
      </c>
      <c r="Y55" s="27">
        <f>Y$4*INDEX(ACA!$E$2:$E$156, MATCH('Calcs - ACA values'!$A55,ACA!$B$2:$B$156,0))</f>
        <v>1493.0932499999999</v>
      </c>
      <c r="Z55" s="27">
        <f>Z$4*INDEX(ACA!$E$2:$E$156, MATCH('Calcs - ACA values'!$A55,ACA!$B$2:$B$156,0))</f>
        <v>118442.01</v>
      </c>
      <c r="AA55" s="27">
        <f>AA$4*INDEX(ACA!$E$2:$E$156, MATCH('Calcs - ACA values'!$A55,ACA!$B$2:$B$156,0))</f>
        <v>118442.01</v>
      </c>
      <c r="AB55" s="27">
        <f>AB$4*INDEX(ACA!$E$2:$E$156, MATCH('Calcs - ACA values'!$A55,ACA!$B$2:$B$156,0))</f>
        <v>45245.25</v>
      </c>
      <c r="AC55" s="27">
        <f>AC$4*INDEX(ACA!$E$2:$E$156, MATCH('Calcs - ACA values'!$A55,ACA!$B$2:$B$156,0))</f>
        <v>70381.5</v>
      </c>
      <c r="AD55" s="27">
        <f>AD$4*INDEX(ACA!$E$2:$E$156, MATCH('Calcs - ACA values'!$A55,ACA!$B$2:$B$156,0))</f>
        <v>0</v>
      </c>
      <c r="AE55" s="27">
        <f>AE$4*INDEX(ACA!$E$2:$E$156, MATCH('Calcs - ACA values'!$A55,ACA!$B$2:$B$156,0))</f>
        <v>904.90499999999997</v>
      </c>
      <c r="AF55" s="27">
        <f>AF$4*INDEX(ACA!$E$2:$E$156, MATCH('Calcs - ACA values'!$A55,ACA!$B$2:$B$156,0))</f>
        <v>1297.0304999999998</v>
      </c>
    </row>
    <row r="56" spans="1:32" x14ac:dyDescent="0.35">
      <c r="A56" s="11">
        <v>357</v>
      </c>
      <c r="B56" s="18" t="s">
        <v>57</v>
      </c>
      <c r="C56" s="27">
        <f>C$4*INDEX(ACA!$E$2:$E$156, MATCH('Calcs - ACA values'!$A56,ACA!$B$2:$B$156,0))</f>
        <v>3140.0203499999998</v>
      </c>
      <c r="D56" s="27">
        <f>D$4*INDEX(ACA!$E$2:$E$156, MATCH('Calcs - ACA values'!$A56,ACA!$B$2:$B$156,0))</f>
        <v>4428.0018</v>
      </c>
      <c r="E56" s="27">
        <f>E$4*INDEX(ACA!$E$2:$E$156, MATCH('Calcs - ACA values'!$A56,ACA!$B$2:$B$156,0))</f>
        <v>4990.04835</v>
      </c>
      <c r="F56" s="27">
        <f>F$4*INDEX(ACA!$E$2:$E$156, MATCH('Calcs - ACA values'!$A56,ACA!$B$2:$B$156,0))</f>
        <v>578.13374999999996</v>
      </c>
      <c r="G56" s="27">
        <f>G$4*INDEX(ACA!$E$2:$E$156, MATCH('Calcs - ACA values'!$A56,ACA!$B$2:$B$156,0))</f>
        <v>844.57799999999997</v>
      </c>
      <c r="H56" s="27">
        <f>H$4*INDEX(ACA!$E$2:$E$156, MATCH('Calcs - ACA values'!$A56,ACA!$B$2:$B$156,0))</f>
        <v>462.50700000000001</v>
      </c>
      <c r="I56" s="27">
        <f>I$4*INDEX(ACA!$E$2:$E$156, MATCH('Calcs - ACA values'!$A56,ACA!$B$2:$B$156,0))</f>
        <v>462.50700000000001</v>
      </c>
      <c r="J56" s="27">
        <f>J$4*INDEX(ACA!$E$2:$E$156, MATCH('Calcs - ACA values'!$A56,ACA!$B$2:$B$156,0))</f>
        <v>623.37900000000002</v>
      </c>
      <c r="K56" s="27">
        <f>K$4*INDEX(ACA!$E$2:$E$156, MATCH('Calcs - ACA values'!$A56,ACA!$B$2:$B$156,0))</f>
        <v>869.71424999999999</v>
      </c>
      <c r="L56" s="27">
        <f>L$4*INDEX(ACA!$E$2:$E$156, MATCH('Calcs - ACA values'!$A56,ACA!$B$2:$B$156,0))</f>
        <v>477.58875</v>
      </c>
      <c r="M56" s="27">
        <f>M$4*INDEX(ACA!$E$2:$E$156, MATCH('Calcs - ACA values'!$A56,ACA!$B$2:$B$156,0))</f>
        <v>683.70600000000002</v>
      </c>
      <c r="N56" s="27">
        <f>N$4*INDEX(ACA!$E$2:$E$156, MATCH('Calcs - ACA values'!$A56,ACA!$B$2:$B$156,0))</f>
        <v>447.42525000000001</v>
      </c>
      <c r="O56" s="27">
        <f>O$4*INDEX(ACA!$E$2:$E$156, MATCH('Calcs - ACA values'!$A56,ACA!$B$2:$B$156,0))</f>
        <v>633.43349999999998</v>
      </c>
      <c r="P56" s="27">
        <f>P$4*INDEX(ACA!$E$2:$E$156, MATCH('Calcs - ACA values'!$A56,ACA!$B$2:$B$156,0))</f>
        <v>412.23449999999997</v>
      </c>
      <c r="Q56" s="27">
        <f>Q$4*INDEX(ACA!$E$2:$E$156, MATCH('Calcs - ACA values'!$A56,ACA!$B$2:$B$156,0))</f>
        <v>583.16099999999994</v>
      </c>
      <c r="R56" s="27">
        <f>R$4*INDEX(ACA!$E$2:$E$156, MATCH('Calcs - ACA values'!$A56,ACA!$B$2:$B$156,0))</f>
        <v>261.41699999999997</v>
      </c>
      <c r="S56" s="27">
        <f>S$4*INDEX(ACA!$E$2:$E$156, MATCH('Calcs - ACA values'!$A56,ACA!$B$2:$B$156,0))</f>
        <v>417.26175000000001</v>
      </c>
      <c r="T56" s="27">
        <f>T$4*INDEX(ACA!$E$2:$E$156, MATCH('Calcs - ACA values'!$A56,ACA!$B$2:$B$156,0))</f>
        <v>216.17175</v>
      </c>
      <c r="U56" s="27">
        <f>U$4*INDEX(ACA!$E$2:$E$156, MATCH('Calcs - ACA values'!$A56,ACA!$B$2:$B$156,0))</f>
        <v>311.68950000000001</v>
      </c>
      <c r="V56" s="27">
        <f>V$4*INDEX(ACA!$E$2:$E$156, MATCH('Calcs - ACA values'!$A56,ACA!$B$2:$B$156,0))</f>
        <v>1100.96775</v>
      </c>
      <c r="W56" s="27">
        <f>W$4*INDEX(ACA!$E$2:$E$156, MATCH('Calcs - ACA values'!$A56,ACA!$B$2:$B$156,0))</f>
        <v>1669.047</v>
      </c>
      <c r="X56" s="27">
        <f>X$4*INDEX(ACA!$E$2:$E$156, MATCH('Calcs - ACA values'!$A56,ACA!$B$2:$B$156,0))</f>
        <v>552.99749999999995</v>
      </c>
      <c r="Y56" s="27">
        <f>Y$4*INDEX(ACA!$E$2:$E$156, MATCH('Calcs - ACA values'!$A56,ACA!$B$2:$B$156,0))</f>
        <v>1493.0932499999999</v>
      </c>
      <c r="Z56" s="27">
        <f>Z$4*INDEX(ACA!$E$2:$E$156, MATCH('Calcs - ACA values'!$A56,ACA!$B$2:$B$156,0))</f>
        <v>118442.01</v>
      </c>
      <c r="AA56" s="27">
        <f>AA$4*INDEX(ACA!$E$2:$E$156, MATCH('Calcs - ACA values'!$A56,ACA!$B$2:$B$156,0))</f>
        <v>118442.01</v>
      </c>
      <c r="AB56" s="27">
        <f>AB$4*INDEX(ACA!$E$2:$E$156, MATCH('Calcs - ACA values'!$A56,ACA!$B$2:$B$156,0))</f>
        <v>45245.25</v>
      </c>
      <c r="AC56" s="27">
        <f>AC$4*INDEX(ACA!$E$2:$E$156, MATCH('Calcs - ACA values'!$A56,ACA!$B$2:$B$156,0))</f>
        <v>70381.5</v>
      </c>
      <c r="AD56" s="27">
        <f>AD$4*INDEX(ACA!$E$2:$E$156, MATCH('Calcs - ACA values'!$A56,ACA!$B$2:$B$156,0))</f>
        <v>0</v>
      </c>
      <c r="AE56" s="27">
        <f>AE$4*INDEX(ACA!$E$2:$E$156, MATCH('Calcs - ACA values'!$A56,ACA!$B$2:$B$156,0))</f>
        <v>904.90499999999997</v>
      </c>
      <c r="AF56" s="27">
        <f>AF$4*INDEX(ACA!$E$2:$E$156, MATCH('Calcs - ACA values'!$A56,ACA!$B$2:$B$156,0))</f>
        <v>1297.0304999999998</v>
      </c>
    </row>
    <row r="57" spans="1:32" x14ac:dyDescent="0.35">
      <c r="A57" s="11">
        <v>358</v>
      </c>
      <c r="B57" s="18" t="s">
        <v>58</v>
      </c>
      <c r="C57" s="27">
        <f>C$4*INDEX(ACA!$E$2:$E$156, MATCH('Calcs - ACA values'!$A57,ACA!$B$2:$B$156,0))</f>
        <v>3140.0203499999998</v>
      </c>
      <c r="D57" s="27">
        <f>D$4*INDEX(ACA!$E$2:$E$156, MATCH('Calcs - ACA values'!$A57,ACA!$B$2:$B$156,0))</f>
        <v>4428.0018</v>
      </c>
      <c r="E57" s="27">
        <f>E$4*INDEX(ACA!$E$2:$E$156, MATCH('Calcs - ACA values'!$A57,ACA!$B$2:$B$156,0))</f>
        <v>4990.04835</v>
      </c>
      <c r="F57" s="27">
        <f>F$4*INDEX(ACA!$E$2:$E$156, MATCH('Calcs - ACA values'!$A57,ACA!$B$2:$B$156,0))</f>
        <v>578.13374999999996</v>
      </c>
      <c r="G57" s="27">
        <f>G$4*INDEX(ACA!$E$2:$E$156, MATCH('Calcs - ACA values'!$A57,ACA!$B$2:$B$156,0))</f>
        <v>844.57799999999997</v>
      </c>
      <c r="H57" s="27">
        <f>H$4*INDEX(ACA!$E$2:$E$156, MATCH('Calcs - ACA values'!$A57,ACA!$B$2:$B$156,0))</f>
        <v>462.50700000000001</v>
      </c>
      <c r="I57" s="27">
        <f>I$4*INDEX(ACA!$E$2:$E$156, MATCH('Calcs - ACA values'!$A57,ACA!$B$2:$B$156,0))</f>
        <v>462.50700000000001</v>
      </c>
      <c r="J57" s="27">
        <f>J$4*INDEX(ACA!$E$2:$E$156, MATCH('Calcs - ACA values'!$A57,ACA!$B$2:$B$156,0))</f>
        <v>623.37900000000002</v>
      </c>
      <c r="K57" s="27">
        <f>K$4*INDEX(ACA!$E$2:$E$156, MATCH('Calcs - ACA values'!$A57,ACA!$B$2:$B$156,0))</f>
        <v>869.71424999999999</v>
      </c>
      <c r="L57" s="27">
        <f>L$4*INDEX(ACA!$E$2:$E$156, MATCH('Calcs - ACA values'!$A57,ACA!$B$2:$B$156,0))</f>
        <v>477.58875</v>
      </c>
      <c r="M57" s="27">
        <f>M$4*INDEX(ACA!$E$2:$E$156, MATCH('Calcs - ACA values'!$A57,ACA!$B$2:$B$156,0))</f>
        <v>683.70600000000002</v>
      </c>
      <c r="N57" s="27">
        <f>N$4*INDEX(ACA!$E$2:$E$156, MATCH('Calcs - ACA values'!$A57,ACA!$B$2:$B$156,0))</f>
        <v>447.42525000000001</v>
      </c>
      <c r="O57" s="27">
        <f>O$4*INDEX(ACA!$E$2:$E$156, MATCH('Calcs - ACA values'!$A57,ACA!$B$2:$B$156,0))</f>
        <v>633.43349999999998</v>
      </c>
      <c r="P57" s="27">
        <f>P$4*INDEX(ACA!$E$2:$E$156, MATCH('Calcs - ACA values'!$A57,ACA!$B$2:$B$156,0))</f>
        <v>412.23449999999997</v>
      </c>
      <c r="Q57" s="27">
        <f>Q$4*INDEX(ACA!$E$2:$E$156, MATCH('Calcs - ACA values'!$A57,ACA!$B$2:$B$156,0))</f>
        <v>583.16099999999994</v>
      </c>
      <c r="R57" s="27">
        <f>R$4*INDEX(ACA!$E$2:$E$156, MATCH('Calcs - ACA values'!$A57,ACA!$B$2:$B$156,0))</f>
        <v>261.41699999999997</v>
      </c>
      <c r="S57" s="27">
        <f>S$4*INDEX(ACA!$E$2:$E$156, MATCH('Calcs - ACA values'!$A57,ACA!$B$2:$B$156,0))</f>
        <v>417.26175000000001</v>
      </c>
      <c r="T57" s="27">
        <f>T$4*INDEX(ACA!$E$2:$E$156, MATCH('Calcs - ACA values'!$A57,ACA!$B$2:$B$156,0))</f>
        <v>216.17175</v>
      </c>
      <c r="U57" s="27">
        <f>U$4*INDEX(ACA!$E$2:$E$156, MATCH('Calcs - ACA values'!$A57,ACA!$B$2:$B$156,0))</f>
        <v>311.68950000000001</v>
      </c>
      <c r="V57" s="27">
        <f>V$4*INDEX(ACA!$E$2:$E$156, MATCH('Calcs - ACA values'!$A57,ACA!$B$2:$B$156,0))</f>
        <v>1100.96775</v>
      </c>
      <c r="W57" s="27">
        <f>W$4*INDEX(ACA!$E$2:$E$156, MATCH('Calcs - ACA values'!$A57,ACA!$B$2:$B$156,0))</f>
        <v>1669.047</v>
      </c>
      <c r="X57" s="27">
        <f>X$4*INDEX(ACA!$E$2:$E$156, MATCH('Calcs - ACA values'!$A57,ACA!$B$2:$B$156,0))</f>
        <v>552.99749999999995</v>
      </c>
      <c r="Y57" s="27">
        <f>Y$4*INDEX(ACA!$E$2:$E$156, MATCH('Calcs - ACA values'!$A57,ACA!$B$2:$B$156,0))</f>
        <v>1493.0932499999999</v>
      </c>
      <c r="Z57" s="27">
        <f>Z$4*INDEX(ACA!$E$2:$E$156, MATCH('Calcs - ACA values'!$A57,ACA!$B$2:$B$156,0))</f>
        <v>118442.01</v>
      </c>
      <c r="AA57" s="27">
        <f>AA$4*INDEX(ACA!$E$2:$E$156, MATCH('Calcs - ACA values'!$A57,ACA!$B$2:$B$156,0))</f>
        <v>118442.01</v>
      </c>
      <c r="AB57" s="27">
        <f>AB$4*INDEX(ACA!$E$2:$E$156, MATCH('Calcs - ACA values'!$A57,ACA!$B$2:$B$156,0))</f>
        <v>45245.25</v>
      </c>
      <c r="AC57" s="27">
        <f>AC$4*INDEX(ACA!$E$2:$E$156, MATCH('Calcs - ACA values'!$A57,ACA!$B$2:$B$156,0))</f>
        <v>70381.5</v>
      </c>
      <c r="AD57" s="27">
        <f>AD$4*INDEX(ACA!$E$2:$E$156, MATCH('Calcs - ACA values'!$A57,ACA!$B$2:$B$156,0))</f>
        <v>0</v>
      </c>
      <c r="AE57" s="27">
        <f>AE$4*INDEX(ACA!$E$2:$E$156, MATCH('Calcs - ACA values'!$A57,ACA!$B$2:$B$156,0))</f>
        <v>904.90499999999997</v>
      </c>
      <c r="AF57" s="27">
        <f>AF$4*INDEX(ACA!$E$2:$E$156, MATCH('Calcs - ACA values'!$A57,ACA!$B$2:$B$156,0))</f>
        <v>1297.0304999999998</v>
      </c>
    </row>
    <row r="58" spans="1:32" x14ac:dyDescent="0.35">
      <c r="A58" s="11">
        <v>359</v>
      </c>
      <c r="B58" s="18" t="s">
        <v>59</v>
      </c>
      <c r="C58" s="27">
        <f>C$4*INDEX(ACA!$E$2:$E$156, MATCH('Calcs - ACA values'!$A58,ACA!$B$2:$B$156,0))</f>
        <v>3140.0203499999998</v>
      </c>
      <c r="D58" s="27">
        <f>D$4*INDEX(ACA!$E$2:$E$156, MATCH('Calcs - ACA values'!$A58,ACA!$B$2:$B$156,0))</f>
        <v>4428.0018</v>
      </c>
      <c r="E58" s="27">
        <f>E$4*INDEX(ACA!$E$2:$E$156, MATCH('Calcs - ACA values'!$A58,ACA!$B$2:$B$156,0))</f>
        <v>4990.04835</v>
      </c>
      <c r="F58" s="27">
        <f>F$4*INDEX(ACA!$E$2:$E$156, MATCH('Calcs - ACA values'!$A58,ACA!$B$2:$B$156,0))</f>
        <v>578.13374999999996</v>
      </c>
      <c r="G58" s="27">
        <f>G$4*INDEX(ACA!$E$2:$E$156, MATCH('Calcs - ACA values'!$A58,ACA!$B$2:$B$156,0))</f>
        <v>844.57799999999997</v>
      </c>
      <c r="H58" s="27">
        <f>H$4*INDEX(ACA!$E$2:$E$156, MATCH('Calcs - ACA values'!$A58,ACA!$B$2:$B$156,0))</f>
        <v>462.50700000000001</v>
      </c>
      <c r="I58" s="27">
        <f>I$4*INDEX(ACA!$E$2:$E$156, MATCH('Calcs - ACA values'!$A58,ACA!$B$2:$B$156,0))</f>
        <v>462.50700000000001</v>
      </c>
      <c r="J58" s="27">
        <f>J$4*INDEX(ACA!$E$2:$E$156, MATCH('Calcs - ACA values'!$A58,ACA!$B$2:$B$156,0))</f>
        <v>623.37900000000002</v>
      </c>
      <c r="K58" s="27">
        <f>K$4*INDEX(ACA!$E$2:$E$156, MATCH('Calcs - ACA values'!$A58,ACA!$B$2:$B$156,0))</f>
        <v>869.71424999999999</v>
      </c>
      <c r="L58" s="27">
        <f>L$4*INDEX(ACA!$E$2:$E$156, MATCH('Calcs - ACA values'!$A58,ACA!$B$2:$B$156,0))</f>
        <v>477.58875</v>
      </c>
      <c r="M58" s="27">
        <f>M$4*INDEX(ACA!$E$2:$E$156, MATCH('Calcs - ACA values'!$A58,ACA!$B$2:$B$156,0))</f>
        <v>683.70600000000002</v>
      </c>
      <c r="N58" s="27">
        <f>N$4*INDEX(ACA!$E$2:$E$156, MATCH('Calcs - ACA values'!$A58,ACA!$B$2:$B$156,0))</f>
        <v>447.42525000000001</v>
      </c>
      <c r="O58" s="27">
        <f>O$4*INDEX(ACA!$E$2:$E$156, MATCH('Calcs - ACA values'!$A58,ACA!$B$2:$B$156,0))</f>
        <v>633.43349999999998</v>
      </c>
      <c r="P58" s="27">
        <f>P$4*INDEX(ACA!$E$2:$E$156, MATCH('Calcs - ACA values'!$A58,ACA!$B$2:$B$156,0))</f>
        <v>412.23449999999997</v>
      </c>
      <c r="Q58" s="27">
        <f>Q$4*INDEX(ACA!$E$2:$E$156, MATCH('Calcs - ACA values'!$A58,ACA!$B$2:$B$156,0))</f>
        <v>583.16099999999994</v>
      </c>
      <c r="R58" s="27">
        <f>R$4*INDEX(ACA!$E$2:$E$156, MATCH('Calcs - ACA values'!$A58,ACA!$B$2:$B$156,0))</f>
        <v>261.41699999999997</v>
      </c>
      <c r="S58" s="27">
        <f>S$4*INDEX(ACA!$E$2:$E$156, MATCH('Calcs - ACA values'!$A58,ACA!$B$2:$B$156,0))</f>
        <v>417.26175000000001</v>
      </c>
      <c r="T58" s="27">
        <f>T$4*INDEX(ACA!$E$2:$E$156, MATCH('Calcs - ACA values'!$A58,ACA!$B$2:$B$156,0))</f>
        <v>216.17175</v>
      </c>
      <c r="U58" s="27">
        <f>U$4*INDEX(ACA!$E$2:$E$156, MATCH('Calcs - ACA values'!$A58,ACA!$B$2:$B$156,0))</f>
        <v>311.68950000000001</v>
      </c>
      <c r="V58" s="27">
        <f>V$4*INDEX(ACA!$E$2:$E$156, MATCH('Calcs - ACA values'!$A58,ACA!$B$2:$B$156,0))</f>
        <v>1100.96775</v>
      </c>
      <c r="W58" s="27">
        <f>W$4*INDEX(ACA!$E$2:$E$156, MATCH('Calcs - ACA values'!$A58,ACA!$B$2:$B$156,0))</f>
        <v>1669.047</v>
      </c>
      <c r="X58" s="27">
        <f>X$4*INDEX(ACA!$E$2:$E$156, MATCH('Calcs - ACA values'!$A58,ACA!$B$2:$B$156,0))</f>
        <v>552.99749999999995</v>
      </c>
      <c r="Y58" s="27">
        <f>Y$4*INDEX(ACA!$E$2:$E$156, MATCH('Calcs - ACA values'!$A58,ACA!$B$2:$B$156,0))</f>
        <v>1493.0932499999999</v>
      </c>
      <c r="Z58" s="27">
        <f>Z$4*INDEX(ACA!$E$2:$E$156, MATCH('Calcs - ACA values'!$A58,ACA!$B$2:$B$156,0))</f>
        <v>118442.01</v>
      </c>
      <c r="AA58" s="27">
        <f>AA$4*INDEX(ACA!$E$2:$E$156, MATCH('Calcs - ACA values'!$A58,ACA!$B$2:$B$156,0))</f>
        <v>118442.01</v>
      </c>
      <c r="AB58" s="27">
        <f>AB$4*INDEX(ACA!$E$2:$E$156, MATCH('Calcs - ACA values'!$A58,ACA!$B$2:$B$156,0))</f>
        <v>45245.25</v>
      </c>
      <c r="AC58" s="27">
        <f>AC$4*INDEX(ACA!$E$2:$E$156, MATCH('Calcs - ACA values'!$A58,ACA!$B$2:$B$156,0))</f>
        <v>70381.5</v>
      </c>
      <c r="AD58" s="27">
        <f>AD$4*INDEX(ACA!$E$2:$E$156, MATCH('Calcs - ACA values'!$A58,ACA!$B$2:$B$156,0))</f>
        <v>0</v>
      </c>
      <c r="AE58" s="27">
        <f>AE$4*INDEX(ACA!$E$2:$E$156, MATCH('Calcs - ACA values'!$A58,ACA!$B$2:$B$156,0))</f>
        <v>904.90499999999997</v>
      </c>
      <c r="AF58" s="27">
        <f>AF$4*INDEX(ACA!$E$2:$E$156, MATCH('Calcs - ACA values'!$A58,ACA!$B$2:$B$156,0))</f>
        <v>1297.0304999999998</v>
      </c>
    </row>
    <row r="59" spans="1:32" x14ac:dyDescent="0.35">
      <c r="A59" s="11">
        <v>370</v>
      </c>
      <c r="B59" s="18" t="s">
        <v>60</v>
      </c>
      <c r="C59" s="27">
        <f>C$4*INDEX(ACA!$E$2:$E$156, MATCH('Calcs - ACA values'!$A59,ACA!$B$2:$B$156,0))</f>
        <v>3123</v>
      </c>
      <c r="D59" s="27">
        <f>D$4*INDEX(ACA!$E$2:$E$156, MATCH('Calcs - ACA values'!$A59,ACA!$B$2:$B$156,0))</f>
        <v>4404</v>
      </c>
      <c r="E59" s="27">
        <f>E$4*INDEX(ACA!$E$2:$E$156, MATCH('Calcs - ACA values'!$A59,ACA!$B$2:$B$156,0))</f>
        <v>4963</v>
      </c>
      <c r="F59" s="27">
        <f>F$4*INDEX(ACA!$E$2:$E$156, MATCH('Calcs - ACA values'!$A59,ACA!$B$2:$B$156,0))</f>
        <v>575</v>
      </c>
      <c r="G59" s="27">
        <f>G$4*INDEX(ACA!$E$2:$E$156, MATCH('Calcs - ACA values'!$A59,ACA!$B$2:$B$156,0))</f>
        <v>840</v>
      </c>
      <c r="H59" s="27">
        <f>H$4*INDEX(ACA!$E$2:$E$156, MATCH('Calcs - ACA values'!$A59,ACA!$B$2:$B$156,0))</f>
        <v>460</v>
      </c>
      <c r="I59" s="27">
        <f>I$4*INDEX(ACA!$E$2:$E$156, MATCH('Calcs - ACA values'!$A59,ACA!$B$2:$B$156,0))</f>
        <v>460</v>
      </c>
      <c r="J59" s="27">
        <f>J$4*INDEX(ACA!$E$2:$E$156, MATCH('Calcs - ACA values'!$A59,ACA!$B$2:$B$156,0))</f>
        <v>620</v>
      </c>
      <c r="K59" s="27">
        <f>K$4*INDEX(ACA!$E$2:$E$156, MATCH('Calcs - ACA values'!$A59,ACA!$B$2:$B$156,0))</f>
        <v>865</v>
      </c>
      <c r="L59" s="27">
        <f>L$4*INDEX(ACA!$E$2:$E$156, MATCH('Calcs - ACA values'!$A59,ACA!$B$2:$B$156,0))</f>
        <v>475</v>
      </c>
      <c r="M59" s="27">
        <f>M$4*INDEX(ACA!$E$2:$E$156, MATCH('Calcs - ACA values'!$A59,ACA!$B$2:$B$156,0))</f>
        <v>680</v>
      </c>
      <c r="N59" s="27">
        <f>N$4*INDEX(ACA!$E$2:$E$156, MATCH('Calcs - ACA values'!$A59,ACA!$B$2:$B$156,0))</f>
        <v>445</v>
      </c>
      <c r="O59" s="27">
        <f>O$4*INDEX(ACA!$E$2:$E$156, MATCH('Calcs - ACA values'!$A59,ACA!$B$2:$B$156,0))</f>
        <v>630</v>
      </c>
      <c r="P59" s="27">
        <f>P$4*INDEX(ACA!$E$2:$E$156, MATCH('Calcs - ACA values'!$A59,ACA!$B$2:$B$156,0))</f>
        <v>410</v>
      </c>
      <c r="Q59" s="27">
        <f>Q$4*INDEX(ACA!$E$2:$E$156, MATCH('Calcs - ACA values'!$A59,ACA!$B$2:$B$156,0))</f>
        <v>580</v>
      </c>
      <c r="R59" s="27">
        <f>R$4*INDEX(ACA!$E$2:$E$156, MATCH('Calcs - ACA values'!$A59,ACA!$B$2:$B$156,0))</f>
        <v>260</v>
      </c>
      <c r="S59" s="27">
        <f>S$4*INDEX(ACA!$E$2:$E$156, MATCH('Calcs - ACA values'!$A59,ACA!$B$2:$B$156,0))</f>
        <v>415</v>
      </c>
      <c r="T59" s="27">
        <f>T$4*INDEX(ACA!$E$2:$E$156, MATCH('Calcs - ACA values'!$A59,ACA!$B$2:$B$156,0))</f>
        <v>215</v>
      </c>
      <c r="U59" s="27">
        <f>U$4*INDEX(ACA!$E$2:$E$156, MATCH('Calcs - ACA values'!$A59,ACA!$B$2:$B$156,0))</f>
        <v>310</v>
      </c>
      <c r="V59" s="27">
        <f>V$4*INDEX(ACA!$E$2:$E$156, MATCH('Calcs - ACA values'!$A59,ACA!$B$2:$B$156,0))</f>
        <v>1095</v>
      </c>
      <c r="W59" s="27">
        <f>W$4*INDEX(ACA!$E$2:$E$156, MATCH('Calcs - ACA values'!$A59,ACA!$B$2:$B$156,0))</f>
        <v>1660</v>
      </c>
      <c r="X59" s="27">
        <f>X$4*INDEX(ACA!$E$2:$E$156, MATCH('Calcs - ACA values'!$A59,ACA!$B$2:$B$156,0))</f>
        <v>550</v>
      </c>
      <c r="Y59" s="27">
        <f>Y$4*INDEX(ACA!$E$2:$E$156, MATCH('Calcs - ACA values'!$A59,ACA!$B$2:$B$156,0))</f>
        <v>1485</v>
      </c>
      <c r="Z59" s="27">
        <f>Z$4*INDEX(ACA!$E$2:$E$156, MATCH('Calcs - ACA values'!$A59,ACA!$B$2:$B$156,0))</f>
        <v>117800</v>
      </c>
      <c r="AA59" s="27">
        <f>AA$4*INDEX(ACA!$E$2:$E$156, MATCH('Calcs - ACA values'!$A59,ACA!$B$2:$B$156,0))</f>
        <v>117800</v>
      </c>
      <c r="AB59" s="27">
        <f>AB$4*INDEX(ACA!$E$2:$E$156, MATCH('Calcs - ACA values'!$A59,ACA!$B$2:$B$156,0))</f>
        <v>45000</v>
      </c>
      <c r="AC59" s="27">
        <f>AC$4*INDEX(ACA!$E$2:$E$156, MATCH('Calcs - ACA values'!$A59,ACA!$B$2:$B$156,0))</f>
        <v>70000</v>
      </c>
      <c r="AD59" s="27">
        <f>AD$4*INDEX(ACA!$E$2:$E$156, MATCH('Calcs - ACA values'!$A59,ACA!$B$2:$B$156,0))</f>
        <v>0</v>
      </c>
      <c r="AE59" s="27">
        <f>AE$4*INDEX(ACA!$E$2:$E$156, MATCH('Calcs - ACA values'!$A59,ACA!$B$2:$B$156,0))</f>
        <v>900</v>
      </c>
      <c r="AF59" s="27">
        <f>AF$4*INDEX(ACA!$E$2:$E$156, MATCH('Calcs - ACA values'!$A59,ACA!$B$2:$B$156,0))</f>
        <v>1290</v>
      </c>
    </row>
    <row r="60" spans="1:32" x14ac:dyDescent="0.35">
      <c r="A60" s="11">
        <v>371</v>
      </c>
      <c r="B60" s="18" t="s">
        <v>61</v>
      </c>
      <c r="C60" s="27">
        <f>C$4*INDEX(ACA!$E$2:$E$156, MATCH('Calcs - ACA values'!$A60,ACA!$B$2:$B$156,0))</f>
        <v>3123</v>
      </c>
      <c r="D60" s="27">
        <f>D$4*INDEX(ACA!$E$2:$E$156, MATCH('Calcs - ACA values'!$A60,ACA!$B$2:$B$156,0))</f>
        <v>4404</v>
      </c>
      <c r="E60" s="27">
        <f>E$4*INDEX(ACA!$E$2:$E$156, MATCH('Calcs - ACA values'!$A60,ACA!$B$2:$B$156,0))</f>
        <v>4963</v>
      </c>
      <c r="F60" s="27">
        <f>F$4*INDEX(ACA!$E$2:$E$156, MATCH('Calcs - ACA values'!$A60,ACA!$B$2:$B$156,0))</f>
        <v>575</v>
      </c>
      <c r="G60" s="27">
        <f>G$4*INDEX(ACA!$E$2:$E$156, MATCH('Calcs - ACA values'!$A60,ACA!$B$2:$B$156,0))</f>
        <v>840</v>
      </c>
      <c r="H60" s="27">
        <f>H$4*INDEX(ACA!$E$2:$E$156, MATCH('Calcs - ACA values'!$A60,ACA!$B$2:$B$156,0))</f>
        <v>460</v>
      </c>
      <c r="I60" s="27">
        <f>I$4*INDEX(ACA!$E$2:$E$156, MATCH('Calcs - ACA values'!$A60,ACA!$B$2:$B$156,0))</f>
        <v>460</v>
      </c>
      <c r="J60" s="27">
        <f>J$4*INDEX(ACA!$E$2:$E$156, MATCH('Calcs - ACA values'!$A60,ACA!$B$2:$B$156,0))</f>
        <v>620</v>
      </c>
      <c r="K60" s="27">
        <f>K$4*INDEX(ACA!$E$2:$E$156, MATCH('Calcs - ACA values'!$A60,ACA!$B$2:$B$156,0))</f>
        <v>865</v>
      </c>
      <c r="L60" s="27">
        <f>L$4*INDEX(ACA!$E$2:$E$156, MATCH('Calcs - ACA values'!$A60,ACA!$B$2:$B$156,0))</f>
        <v>475</v>
      </c>
      <c r="M60" s="27">
        <f>M$4*INDEX(ACA!$E$2:$E$156, MATCH('Calcs - ACA values'!$A60,ACA!$B$2:$B$156,0))</f>
        <v>680</v>
      </c>
      <c r="N60" s="27">
        <f>N$4*INDEX(ACA!$E$2:$E$156, MATCH('Calcs - ACA values'!$A60,ACA!$B$2:$B$156,0))</f>
        <v>445</v>
      </c>
      <c r="O60" s="27">
        <f>O$4*INDEX(ACA!$E$2:$E$156, MATCH('Calcs - ACA values'!$A60,ACA!$B$2:$B$156,0))</f>
        <v>630</v>
      </c>
      <c r="P60" s="27">
        <f>P$4*INDEX(ACA!$E$2:$E$156, MATCH('Calcs - ACA values'!$A60,ACA!$B$2:$B$156,0))</f>
        <v>410</v>
      </c>
      <c r="Q60" s="27">
        <f>Q$4*INDEX(ACA!$E$2:$E$156, MATCH('Calcs - ACA values'!$A60,ACA!$B$2:$B$156,0))</f>
        <v>580</v>
      </c>
      <c r="R60" s="27">
        <f>R$4*INDEX(ACA!$E$2:$E$156, MATCH('Calcs - ACA values'!$A60,ACA!$B$2:$B$156,0))</f>
        <v>260</v>
      </c>
      <c r="S60" s="27">
        <f>S$4*INDEX(ACA!$E$2:$E$156, MATCH('Calcs - ACA values'!$A60,ACA!$B$2:$B$156,0))</f>
        <v>415</v>
      </c>
      <c r="T60" s="27">
        <f>T$4*INDEX(ACA!$E$2:$E$156, MATCH('Calcs - ACA values'!$A60,ACA!$B$2:$B$156,0))</f>
        <v>215</v>
      </c>
      <c r="U60" s="27">
        <f>U$4*INDEX(ACA!$E$2:$E$156, MATCH('Calcs - ACA values'!$A60,ACA!$B$2:$B$156,0))</f>
        <v>310</v>
      </c>
      <c r="V60" s="27">
        <f>V$4*INDEX(ACA!$E$2:$E$156, MATCH('Calcs - ACA values'!$A60,ACA!$B$2:$B$156,0))</f>
        <v>1095</v>
      </c>
      <c r="W60" s="27">
        <f>W$4*INDEX(ACA!$E$2:$E$156, MATCH('Calcs - ACA values'!$A60,ACA!$B$2:$B$156,0))</f>
        <v>1660</v>
      </c>
      <c r="X60" s="27">
        <f>X$4*INDEX(ACA!$E$2:$E$156, MATCH('Calcs - ACA values'!$A60,ACA!$B$2:$B$156,0))</f>
        <v>550</v>
      </c>
      <c r="Y60" s="27">
        <f>Y$4*INDEX(ACA!$E$2:$E$156, MATCH('Calcs - ACA values'!$A60,ACA!$B$2:$B$156,0))</f>
        <v>1485</v>
      </c>
      <c r="Z60" s="27">
        <f>Z$4*INDEX(ACA!$E$2:$E$156, MATCH('Calcs - ACA values'!$A60,ACA!$B$2:$B$156,0))</f>
        <v>117800</v>
      </c>
      <c r="AA60" s="27">
        <f>AA$4*INDEX(ACA!$E$2:$E$156, MATCH('Calcs - ACA values'!$A60,ACA!$B$2:$B$156,0))</f>
        <v>117800</v>
      </c>
      <c r="AB60" s="27">
        <f>AB$4*INDEX(ACA!$E$2:$E$156, MATCH('Calcs - ACA values'!$A60,ACA!$B$2:$B$156,0))</f>
        <v>45000</v>
      </c>
      <c r="AC60" s="27">
        <f>AC$4*INDEX(ACA!$E$2:$E$156, MATCH('Calcs - ACA values'!$A60,ACA!$B$2:$B$156,0))</f>
        <v>70000</v>
      </c>
      <c r="AD60" s="27">
        <f>AD$4*INDEX(ACA!$E$2:$E$156, MATCH('Calcs - ACA values'!$A60,ACA!$B$2:$B$156,0))</f>
        <v>0</v>
      </c>
      <c r="AE60" s="27">
        <f>AE$4*INDEX(ACA!$E$2:$E$156, MATCH('Calcs - ACA values'!$A60,ACA!$B$2:$B$156,0))</f>
        <v>900</v>
      </c>
      <c r="AF60" s="27">
        <f>AF$4*INDEX(ACA!$E$2:$E$156, MATCH('Calcs - ACA values'!$A60,ACA!$B$2:$B$156,0))</f>
        <v>1290</v>
      </c>
    </row>
    <row r="61" spans="1:32" x14ac:dyDescent="0.35">
      <c r="A61" s="11">
        <v>372</v>
      </c>
      <c r="B61" s="18" t="s">
        <v>62</v>
      </c>
      <c r="C61" s="27">
        <f>C$4*INDEX(ACA!$E$2:$E$156, MATCH('Calcs - ACA values'!$A61,ACA!$B$2:$B$156,0))</f>
        <v>3123</v>
      </c>
      <c r="D61" s="27">
        <f>D$4*INDEX(ACA!$E$2:$E$156, MATCH('Calcs - ACA values'!$A61,ACA!$B$2:$B$156,0))</f>
        <v>4404</v>
      </c>
      <c r="E61" s="27">
        <f>E$4*INDEX(ACA!$E$2:$E$156, MATCH('Calcs - ACA values'!$A61,ACA!$B$2:$B$156,0))</f>
        <v>4963</v>
      </c>
      <c r="F61" s="27">
        <f>F$4*INDEX(ACA!$E$2:$E$156, MATCH('Calcs - ACA values'!$A61,ACA!$B$2:$B$156,0))</f>
        <v>575</v>
      </c>
      <c r="G61" s="27">
        <f>G$4*INDEX(ACA!$E$2:$E$156, MATCH('Calcs - ACA values'!$A61,ACA!$B$2:$B$156,0))</f>
        <v>840</v>
      </c>
      <c r="H61" s="27">
        <f>H$4*INDEX(ACA!$E$2:$E$156, MATCH('Calcs - ACA values'!$A61,ACA!$B$2:$B$156,0))</f>
        <v>460</v>
      </c>
      <c r="I61" s="27">
        <f>I$4*INDEX(ACA!$E$2:$E$156, MATCH('Calcs - ACA values'!$A61,ACA!$B$2:$B$156,0))</f>
        <v>460</v>
      </c>
      <c r="J61" s="27">
        <f>J$4*INDEX(ACA!$E$2:$E$156, MATCH('Calcs - ACA values'!$A61,ACA!$B$2:$B$156,0))</f>
        <v>620</v>
      </c>
      <c r="K61" s="27">
        <f>K$4*INDEX(ACA!$E$2:$E$156, MATCH('Calcs - ACA values'!$A61,ACA!$B$2:$B$156,0))</f>
        <v>865</v>
      </c>
      <c r="L61" s="27">
        <f>L$4*INDEX(ACA!$E$2:$E$156, MATCH('Calcs - ACA values'!$A61,ACA!$B$2:$B$156,0))</f>
        <v>475</v>
      </c>
      <c r="M61" s="27">
        <f>M$4*INDEX(ACA!$E$2:$E$156, MATCH('Calcs - ACA values'!$A61,ACA!$B$2:$B$156,0))</f>
        <v>680</v>
      </c>
      <c r="N61" s="27">
        <f>N$4*INDEX(ACA!$E$2:$E$156, MATCH('Calcs - ACA values'!$A61,ACA!$B$2:$B$156,0))</f>
        <v>445</v>
      </c>
      <c r="O61" s="27">
        <f>O$4*INDEX(ACA!$E$2:$E$156, MATCH('Calcs - ACA values'!$A61,ACA!$B$2:$B$156,0))</f>
        <v>630</v>
      </c>
      <c r="P61" s="27">
        <f>P$4*INDEX(ACA!$E$2:$E$156, MATCH('Calcs - ACA values'!$A61,ACA!$B$2:$B$156,0))</f>
        <v>410</v>
      </c>
      <c r="Q61" s="27">
        <f>Q$4*INDEX(ACA!$E$2:$E$156, MATCH('Calcs - ACA values'!$A61,ACA!$B$2:$B$156,0))</f>
        <v>580</v>
      </c>
      <c r="R61" s="27">
        <f>R$4*INDEX(ACA!$E$2:$E$156, MATCH('Calcs - ACA values'!$A61,ACA!$B$2:$B$156,0))</f>
        <v>260</v>
      </c>
      <c r="S61" s="27">
        <f>S$4*INDEX(ACA!$E$2:$E$156, MATCH('Calcs - ACA values'!$A61,ACA!$B$2:$B$156,0))</f>
        <v>415</v>
      </c>
      <c r="T61" s="27">
        <f>T$4*INDEX(ACA!$E$2:$E$156, MATCH('Calcs - ACA values'!$A61,ACA!$B$2:$B$156,0))</f>
        <v>215</v>
      </c>
      <c r="U61" s="27">
        <f>U$4*INDEX(ACA!$E$2:$E$156, MATCH('Calcs - ACA values'!$A61,ACA!$B$2:$B$156,0))</f>
        <v>310</v>
      </c>
      <c r="V61" s="27">
        <f>V$4*INDEX(ACA!$E$2:$E$156, MATCH('Calcs - ACA values'!$A61,ACA!$B$2:$B$156,0))</f>
        <v>1095</v>
      </c>
      <c r="W61" s="27">
        <f>W$4*INDEX(ACA!$E$2:$E$156, MATCH('Calcs - ACA values'!$A61,ACA!$B$2:$B$156,0))</f>
        <v>1660</v>
      </c>
      <c r="X61" s="27">
        <f>X$4*INDEX(ACA!$E$2:$E$156, MATCH('Calcs - ACA values'!$A61,ACA!$B$2:$B$156,0))</f>
        <v>550</v>
      </c>
      <c r="Y61" s="27">
        <f>Y$4*INDEX(ACA!$E$2:$E$156, MATCH('Calcs - ACA values'!$A61,ACA!$B$2:$B$156,0))</f>
        <v>1485</v>
      </c>
      <c r="Z61" s="27">
        <f>Z$4*INDEX(ACA!$E$2:$E$156, MATCH('Calcs - ACA values'!$A61,ACA!$B$2:$B$156,0))</f>
        <v>117800</v>
      </c>
      <c r="AA61" s="27">
        <f>AA$4*INDEX(ACA!$E$2:$E$156, MATCH('Calcs - ACA values'!$A61,ACA!$B$2:$B$156,0))</f>
        <v>117800</v>
      </c>
      <c r="AB61" s="27">
        <f>AB$4*INDEX(ACA!$E$2:$E$156, MATCH('Calcs - ACA values'!$A61,ACA!$B$2:$B$156,0))</f>
        <v>45000</v>
      </c>
      <c r="AC61" s="27">
        <f>AC$4*INDEX(ACA!$E$2:$E$156, MATCH('Calcs - ACA values'!$A61,ACA!$B$2:$B$156,0))</f>
        <v>70000</v>
      </c>
      <c r="AD61" s="27">
        <f>AD$4*INDEX(ACA!$E$2:$E$156, MATCH('Calcs - ACA values'!$A61,ACA!$B$2:$B$156,0))</f>
        <v>0</v>
      </c>
      <c r="AE61" s="27">
        <f>AE$4*INDEX(ACA!$E$2:$E$156, MATCH('Calcs - ACA values'!$A61,ACA!$B$2:$B$156,0))</f>
        <v>900</v>
      </c>
      <c r="AF61" s="27">
        <f>AF$4*INDEX(ACA!$E$2:$E$156, MATCH('Calcs - ACA values'!$A61,ACA!$B$2:$B$156,0))</f>
        <v>1290</v>
      </c>
    </row>
    <row r="62" spans="1:32" x14ac:dyDescent="0.35">
      <c r="A62" s="11">
        <v>373</v>
      </c>
      <c r="B62" s="18" t="s">
        <v>63</v>
      </c>
      <c r="C62" s="27">
        <f>C$4*INDEX(ACA!$E$2:$E$156, MATCH('Calcs - ACA values'!$A62,ACA!$B$2:$B$156,0))</f>
        <v>3123</v>
      </c>
      <c r="D62" s="27">
        <f>D$4*INDEX(ACA!$E$2:$E$156, MATCH('Calcs - ACA values'!$A62,ACA!$B$2:$B$156,0))</f>
        <v>4404</v>
      </c>
      <c r="E62" s="27">
        <f>E$4*INDEX(ACA!$E$2:$E$156, MATCH('Calcs - ACA values'!$A62,ACA!$B$2:$B$156,0))</f>
        <v>4963</v>
      </c>
      <c r="F62" s="27">
        <f>F$4*INDEX(ACA!$E$2:$E$156, MATCH('Calcs - ACA values'!$A62,ACA!$B$2:$B$156,0))</f>
        <v>575</v>
      </c>
      <c r="G62" s="27">
        <f>G$4*INDEX(ACA!$E$2:$E$156, MATCH('Calcs - ACA values'!$A62,ACA!$B$2:$B$156,0))</f>
        <v>840</v>
      </c>
      <c r="H62" s="27">
        <f>H$4*INDEX(ACA!$E$2:$E$156, MATCH('Calcs - ACA values'!$A62,ACA!$B$2:$B$156,0))</f>
        <v>460</v>
      </c>
      <c r="I62" s="27">
        <f>I$4*INDEX(ACA!$E$2:$E$156, MATCH('Calcs - ACA values'!$A62,ACA!$B$2:$B$156,0))</f>
        <v>460</v>
      </c>
      <c r="J62" s="27">
        <f>J$4*INDEX(ACA!$E$2:$E$156, MATCH('Calcs - ACA values'!$A62,ACA!$B$2:$B$156,0))</f>
        <v>620</v>
      </c>
      <c r="K62" s="27">
        <f>K$4*INDEX(ACA!$E$2:$E$156, MATCH('Calcs - ACA values'!$A62,ACA!$B$2:$B$156,0))</f>
        <v>865</v>
      </c>
      <c r="L62" s="27">
        <f>L$4*INDEX(ACA!$E$2:$E$156, MATCH('Calcs - ACA values'!$A62,ACA!$B$2:$B$156,0))</f>
        <v>475</v>
      </c>
      <c r="M62" s="27">
        <f>M$4*INDEX(ACA!$E$2:$E$156, MATCH('Calcs - ACA values'!$A62,ACA!$B$2:$B$156,0))</f>
        <v>680</v>
      </c>
      <c r="N62" s="27">
        <f>N$4*INDEX(ACA!$E$2:$E$156, MATCH('Calcs - ACA values'!$A62,ACA!$B$2:$B$156,0))</f>
        <v>445</v>
      </c>
      <c r="O62" s="27">
        <f>O$4*INDEX(ACA!$E$2:$E$156, MATCH('Calcs - ACA values'!$A62,ACA!$B$2:$B$156,0))</f>
        <v>630</v>
      </c>
      <c r="P62" s="27">
        <f>P$4*INDEX(ACA!$E$2:$E$156, MATCH('Calcs - ACA values'!$A62,ACA!$B$2:$B$156,0))</f>
        <v>410</v>
      </c>
      <c r="Q62" s="27">
        <f>Q$4*INDEX(ACA!$E$2:$E$156, MATCH('Calcs - ACA values'!$A62,ACA!$B$2:$B$156,0))</f>
        <v>580</v>
      </c>
      <c r="R62" s="27">
        <f>R$4*INDEX(ACA!$E$2:$E$156, MATCH('Calcs - ACA values'!$A62,ACA!$B$2:$B$156,0))</f>
        <v>260</v>
      </c>
      <c r="S62" s="27">
        <f>S$4*INDEX(ACA!$E$2:$E$156, MATCH('Calcs - ACA values'!$A62,ACA!$B$2:$B$156,0))</f>
        <v>415</v>
      </c>
      <c r="T62" s="27">
        <f>T$4*INDEX(ACA!$E$2:$E$156, MATCH('Calcs - ACA values'!$A62,ACA!$B$2:$B$156,0))</f>
        <v>215</v>
      </c>
      <c r="U62" s="27">
        <f>U$4*INDEX(ACA!$E$2:$E$156, MATCH('Calcs - ACA values'!$A62,ACA!$B$2:$B$156,0))</f>
        <v>310</v>
      </c>
      <c r="V62" s="27">
        <f>V$4*INDEX(ACA!$E$2:$E$156, MATCH('Calcs - ACA values'!$A62,ACA!$B$2:$B$156,0))</f>
        <v>1095</v>
      </c>
      <c r="W62" s="27">
        <f>W$4*INDEX(ACA!$E$2:$E$156, MATCH('Calcs - ACA values'!$A62,ACA!$B$2:$B$156,0))</f>
        <v>1660</v>
      </c>
      <c r="X62" s="27">
        <f>X$4*INDEX(ACA!$E$2:$E$156, MATCH('Calcs - ACA values'!$A62,ACA!$B$2:$B$156,0))</f>
        <v>550</v>
      </c>
      <c r="Y62" s="27">
        <f>Y$4*INDEX(ACA!$E$2:$E$156, MATCH('Calcs - ACA values'!$A62,ACA!$B$2:$B$156,0))</f>
        <v>1485</v>
      </c>
      <c r="Z62" s="27">
        <f>Z$4*INDEX(ACA!$E$2:$E$156, MATCH('Calcs - ACA values'!$A62,ACA!$B$2:$B$156,0))</f>
        <v>117800</v>
      </c>
      <c r="AA62" s="27">
        <f>AA$4*INDEX(ACA!$E$2:$E$156, MATCH('Calcs - ACA values'!$A62,ACA!$B$2:$B$156,0))</f>
        <v>117800</v>
      </c>
      <c r="AB62" s="27">
        <f>AB$4*INDEX(ACA!$E$2:$E$156, MATCH('Calcs - ACA values'!$A62,ACA!$B$2:$B$156,0))</f>
        <v>45000</v>
      </c>
      <c r="AC62" s="27">
        <f>AC$4*INDEX(ACA!$E$2:$E$156, MATCH('Calcs - ACA values'!$A62,ACA!$B$2:$B$156,0))</f>
        <v>70000</v>
      </c>
      <c r="AD62" s="27">
        <f>AD$4*INDEX(ACA!$E$2:$E$156, MATCH('Calcs - ACA values'!$A62,ACA!$B$2:$B$156,0))</f>
        <v>0</v>
      </c>
      <c r="AE62" s="27">
        <f>AE$4*INDEX(ACA!$E$2:$E$156, MATCH('Calcs - ACA values'!$A62,ACA!$B$2:$B$156,0))</f>
        <v>900</v>
      </c>
      <c r="AF62" s="27">
        <f>AF$4*INDEX(ACA!$E$2:$E$156, MATCH('Calcs - ACA values'!$A62,ACA!$B$2:$B$156,0))</f>
        <v>1290</v>
      </c>
    </row>
    <row r="63" spans="1:32" x14ac:dyDescent="0.35">
      <c r="A63" s="11">
        <v>380</v>
      </c>
      <c r="B63" s="18" t="s">
        <v>64</v>
      </c>
      <c r="C63" s="27">
        <f>C$4*INDEX(ACA!$E$2:$E$156, MATCH('Calcs - ACA values'!$A63,ACA!$B$2:$B$156,0))</f>
        <v>3123.4996799999999</v>
      </c>
      <c r="D63" s="27">
        <f>D$4*INDEX(ACA!$E$2:$E$156, MATCH('Calcs - ACA values'!$A63,ACA!$B$2:$B$156,0))</f>
        <v>4404.7046399999999</v>
      </c>
      <c r="E63" s="27">
        <f>E$4*INDEX(ACA!$E$2:$E$156, MATCH('Calcs - ACA values'!$A63,ACA!$B$2:$B$156,0))</f>
        <v>4963.7940799999997</v>
      </c>
      <c r="F63" s="27">
        <f>F$4*INDEX(ACA!$E$2:$E$156, MATCH('Calcs - ACA values'!$A63,ACA!$B$2:$B$156,0))</f>
        <v>575.09199999999998</v>
      </c>
      <c r="G63" s="27">
        <f>G$4*INDEX(ACA!$E$2:$E$156, MATCH('Calcs - ACA values'!$A63,ACA!$B$2:$B$156,0))</f>
        <v>840.13439999999991</v>
      </c>
      <c r="H63" s="27">
        <f>H$4*INDEX(ACA!$E$2:$E$156, MATCH('Calcs - ACA values'!$A63,ACA!$B$2:$B$156,0))</f>
        <v>460.0736</v>
      </c>
      <c r="I63" s="27">
        <f>I$4*INDEX(ACA!$E$2:$E$156, MATCH('Calcs - ACA values'!$A63,ACA!$B$2:$B$156,0))</f>
        <v>460.0736</v>
      </c>
      <c r="J63" s="27">
        <f>J$4*INDEX(ACA!$E$2:$E$156, MATCH('Calcs - ACA values'!$A63,ACA!$B$2:$B$156,0))</f>
        <v>620.0992</v>
      </c>
      <c r="K63" s="27">
        <f>K$4*INDEX(ACA!$E$2:$E$156, MATCH('Calcs - ACA values'!$A63,ACA!$B$2:$B$156,0))</f>
        <v>865.13839999999993</v>
      </c>
      <c r="L63" s="27">
        <f>L$4*INDEX(ACA!$E$2:$E$156, MATCH('Calcs - ACA values'!$A63,ACA!$B$2:$B$156,0))</f>
        <v>475.07599999999996</v>
      </c>
      <c r="M63" s="27">
        <f>M$4*INDEX(ACA!$E$2:$E$156, MATCH('Calcs - ACA values'!$A63,ACA!$B$2:$B$156,0))</f>
        <v>680.10879999999997</v>
      </c>
      <c r="N63" s="27">
        <f>N$4*INDEX(ACA!$E$2:$E$156, MATCH('Calcs - ACA values'!$A63,ACA!$B$2:$B$156,0))</f>
        <v>445.07119999999998</v>
      </c>
      <c r="O63" s="27">
        <f>O$4*INDEX(ACA!$E$2:$E$156, MATCH('Calcs - ACA values'!$A63,ACA!$B$2:$B$156,0))</f>
        <v>630.10079999999994</v>
      </c>
      <c r="P63" s="27">
        <f>P$4*INDEX(ACA!$E$2:$E$156, MATCH('Calcs - ACA values'!$A63,ACA!$B$2:$B$156,0))</f>
        <v>410.06559999999996</v>
      </c>
      <c r="Q63" s="27">
        <f>Q$4*INDEX(ACA!$E$2:$E$156, MATCH('Calcs - ACA values'!$A63,ACA!$B$2:$B$156,0))</f>
        <v>580.09280000000001</v>
      </c>
      <c r="R63" s="27">
        <f>R$4*INDEX(ACA!$E$2:$E$156, MATCH('Calcs - ACA values'!$A63,ACA!$B$2:$B$156,0))</f>
        <v>260.04159999999996</v>
      </c>
      <c r="S63" s="27">
        <f>S$4*INDEX(ACA!$E$2:$E$156, MATCH('Calcs - ACA values'!$A63,ACA!$B$2:$B$156,0))</f>
        <v>415.06639999999999</v>
      </c>
      <c r="T63" s="27">
        <f>T$4*INDEX(ACA!$E$2:$E$156, MATCH('Calcs - ACA values'!$A63,ACA!$B$2:$B$156,0))</f>
        <v>215.03439999999998</v>
      </c>
      <c r="U63" s="27">
        <f>U$4*INDEX(ACA!$E$2:$E$156, MATCH('Calcs - ACA values'!$A63,ACA!$B$2:$B$156,0))</f>
        <v>310.0496</v>
      </c>
      <c r="V63" s="27">
        <f>V$4*INDEX(ACA!$E$2:$E$156, MATCH('Calcs - ACA values'!$A63,ACA!$B$2:$B$156,0))</f>
        <v>1095.1751999999999</v>
      </c>
      <c r="W63" s="27">
        <f>W$4*INDEX(ACA!$E$2:$E$156, MATCH('Calcs - ACA values'!$A63,ACA!$B$2:$B$156,0))</f>
        <v>1660.2655999999999</v>
      </c>
      <c r="X63" s="27">
        <f>X$4*INDEX(ACA!$E$2:$E$156, MATCH('Calcs - ACA values'!$A63,ACA!$B$2:$B$156,0))</f>
        <v>550.08799999999997</v>
      </c>
      <c r="Y63" s="27">
        <f>Y$4*INDEX(ACA!$E$2:$E$156, MATCH('Calcs - ACA values'!$A63,ACA!$B$2:$B$156,0))</f>
        <v>1485.2375999999999</v>
      </c>
      <c r="Z63" s="27">
        <f>Z$4*INDEX(ACA!$E$2:$E$156, MATCH('Calcs - ACA values'!$A63,ACA!$B$2:$B$156,0))</f>
        <v>117818.848</v>
      </c>
      <c r="AA63" s="27">
        <f>AA$4*INDEX(ACA!$E$2:$E$156, MATCH('Calcs - ACA values'!$A63,ACA!$B$2:$B$156,0))</f>
        <v>117818.848</v>
      </c>
      <c r="AB63" s="27">
        <f>AB$4*INDEX(ACA!$E$2:$E$156, MATCH('Calcs - ACA values'!$A63,ACA!$B$2:$B$156,0))</f>
        <v>45007.199999999997</v>
      </c>
      <c r="AC63" s="27">
        <f>AC$4*INDEX(ACA!$E$2:$E$156, MATCH('Calcs - ACA values'!$A63,ACA!$B$2:$B$156,0))</f>
        <v>70011.199999999997</v>
      </c>
      <c r="AD63" s="27">
        <f>AD$4*INDEX(ACA!$E$2:$E$156, MATCH('Calcs - ACA values'!$A63,ACA!$B$2:$B$156,0))</f>
        <v>0</v>
      </c>
      <c r="AE63" s="27">
        <f>AE$4*INDEX(ACA!$E$2:$E$156, MATCH('Calcs - ACA values'!$A63,ACA!$B$2:$B$156,0))</f>
        <v>900.14399999999989</v>
      </c>
      <c r="AF63" s="27">
        <f>AF$4*INDEX(ACA!$E$2:$E$156, MATCH('Calcs - ACA values'!$A63,ACA!$B$2:$B$156,0))</f>
        <v>1290.2064</v>
      </c>
    </row>
    <row r="64" spans="1:32" x14ac:dyDescent="0.35">
      <c r="A64" s="11">
        <v>381</v>
      </c>
      <c r="B64" s="18" t="s">
        <v>65</v>
      </c>
      <c r="C64" s="27">
        <f>C$4*INDEX(ACA!$E$2:$E$156, MATCH('Calcs - ACA values'!$A64,ACA!$B$2:$B$156,0))</f>
        <v>3123.4996799999999</v>
      </c>
      <c r="D64" s="27">
        <f>D$4*INDEX(ACA!$E$2:$E$156, MATCH('Calcs - ACA values'!$A64,ACA!$B$2:$B$156,0))</f>
        <v>4404.7046399999999</v>
      </c>
      <c r="E64" s="27">
        <f>E$4*INDEX(ACA!$E$2:$E$156, MATCH('Calcs - ACA values'!$A64,ACA!$B$2:$B$156,0))</f>
        <v>4963.7940799999997</v>
      </c>
      <c r="F64" s="27">
        <f>F$4*INDEX(ACA!$E$2:$E$156, MATCH('Calcs - ACA values'!$A64,ACA!$B$2:$B$156,0))</f>
        <v>575.09199999999998</v>
      </c>
      <c r="G64" s="27">
        <f>G$4*INDEX(ACA!$E$2:$E$156, MATCH('Calcs - ACA values'!$A64,ACA!$B$2:$B$156,0))</f>
        <v>840.13439999999991</v>
      </c>
      <c r="H64" s="27">
        <f>H$4*INDEX(ACA!$E$2:$E$156, MATCH('Calcs - ACA values'!$A64,ACA!$B$2:$B$156,0))</f>
        <v>460.0736</v>
      </c>
      <c r="I64" s="27">
        <f>I$4*INDEX(ACA!$E$2:$E$156, MATCH('Calcs - ACA values'!$A64,ACA!$B$2:$B$156,0))</f>
        <v>460.0736</v>
      </c>
      <c r="J64" s="27">
        <f>J$4*INDEX(ACA!$E$2:$E$156, MATCH('Calcs - ACA values'!$A64,ACA!$B$2:$B$156,0))</f>
        <v>620.0992</v>
      </c>
      <c r="K64" s="27">
        <f>K$4*INDEX(ACA!$E$2:$E$156, MATCH('Calcs - ACA values'!$A64,ACA!$B$2:$B$156,0))</f>
        <v>865.13839999999993</v>
      </c>
      <c r="L64" s="27">
        <f>L$4*INDEX(ACA!$E$2:$E$156, MATCH('Calcs - ACA values'!$A64,ACA!$B$2:$B$156,0))</f>
        <v>475.07599999999996</v>
      </c>
      <c r="M64" s="27">
        <f>M$4*INDEX(ACA!$E$2:$E$156, MATCH('Calcs - ACA values'!$A64,ACA!$B$2:$B$156,0))</f>
        <v>680.10879999999997</v>
      </c>
      <c r="N64" s="27">
        <f>N$4*INDEX(ACA!$E$2:$E$156, MATCH('Calcs - ACA values'!$A64,ACA!$B$2:$B$156,0))</f>
        <v>445.07119999999998</v>
      </c>
      <c r="O64" s="27">
        <f>O$4*INDEX(ACA!$E$2:$E$156, MATCH('Calcs - ACA values'!$A64,ACA!$B$2:$B$156,0))</f>
        <v>630.10079999999994</v>
      </c>
      <c r="P64" s="27">
        <f>P$4*INDEX(ACA!$E$2:$E$156, MATCH('Calcs - ACA values'!$A64,ACA!$B$2:$B$156,0))</f>
        <v>410.06559999999996</v>
      </c>
      <c r="Q64" s="27">
        <f>Q$4*INDEX(ACA!$E$2:$E$156, MATCH('Calcs - ACA values'!$A64,ACA!$B$2:$B$156,0))</f>
        <v>580.09280000000001</v>
      </c>
      <c r="R64" s="27">
        <f>R$4*INDEX(ACA!$E$2:$E$156, MATCH('Calcs - ACA values'!$A64,ACA!$B$2:$B$156,0))</f>
        <v>260.04159999999996</v>
      </c>
      <c r="S64" s="27">
        <f>S$4*INDEX(ACA!$E$2:$E$156, MATCH('Calcs - ACA values'!$A64,ACA!$B$2:$B$156,0))</f>
        <v>415.06639999999999</v>
      </c>
      <c r="T64" s="27">
        <f>T$4*INDEX(ACA!$E$2:$E$156, MATCH('Calcs - ACA values'!$A64,ACA!$B$2:$B$156,0))</f>
        <v>215.03439999999998</v>
      </c>
      <c r="U64" s="27">
        <f>U$4*INDEX(ACA!$E$2:$E$156, MATCH('Calcs - ACA values'!$A64,ACA!$B$2:$B$156,0))</f>
        <v>310.0496</v>
      </c>
      <c r="V64" s="27">
        <f>V$4*INDEX(ACA!$E$2:$E$156, MATCH('Calcs - ACA values'!$A64,ACA!$B$2:$B$156,0))</f>
        <v>1095.1751999999999</v>
      </c>
      <c r="W64" s="27">
        <f>W$4*INDEX(ACA!$E$2:$E$156, MATCH('Calcs - ACA values'!$A64,ACA!$B$2:$B$156,0))</f>
        <v>1660.2655999999999</v>
      </c>
      <c r="X64" s="27">
        <f>X$4*INDEX(ACA!$E$2:$E$156, MATCH('Calcs - ACA values'!$A64,ACA!$B$2:$B$156,0))</f>
        <v>550.08799999999997</v>
      </c>
      <c r="Y64" s="27">
        <f>Y$4*INDEX(ACA!$E$2:$E$156, MATCH('Calcs - ACA values'!$A64,ACA!$B$2:$B$156,0))</f>
        <v>1485.2375999999999</v>
      </c>
      <c r="Z64" s="27">
        <f>Z$4*INDEX(ACA!$E$2:$E$156, MATCH('Calcs - ACA values'!$A64,ACA!$B$2:$B$156,0))</f>
        <v>117818.848</v>
      </c>
      <c r="AA64" s="27">
        <f>AA$4*INDEX(ACA!$E$2:$E$156, MATCH('Calcs - ACA values'!$A64,ACA!$B$2:$B$156,0))</f>
        <v>117818.848</v>
      </c>
      <c r="AB64" s="27">
        <f>AB$4*INDEX(ACA!$E$2:$E$156, MATCH('Calcs - ACA values'!$A64,ACA!$B$2:$B$156,0))</f>
        <v>45007.199999999997</v>
      </c>
      <c r="AC64" s="27">
        <f>AC$4*INDEX(ACA!$E$2:$E$156, MATCH('Calcs - ACA values'!$A64,ACA!$B$2:$B$156,0))</f>
        <v>70011.199999999997</v>
      </c>
      <c r="AD64" s="27">
        <f>AD$4*INDEX(ACA!$E$2:$E$156, MATCH('Calcs - ACA values'!$A64,ACA!$B$2:$B$156,0))</f>
        <v>0</v>
      </c>
      <c r="AE64" s="27">
        <f>AE$4*INDEX(ACA!$E$2:$E$156, MATCH('Calcs - ACA values'!$A64,ACA!$B$2:$B$156,0))</f>
        <v>900.14399999999989</v>
      </c>
      <c r="AF64" s="27">
        <f>AF$4*INDEX(ACA!$E$2:$E$156, MATCH('Calcs - ACA values'!$A64,ACA!$B$2:$B$156,0))</f>
        <v>1290.2064</v>
      </c>
    </row>
    <row r="65" spans="1:32" x14ac:dyDescent="0.35">
      <c r="A65" s="11">
        <v>382</v>
      </c>
      <c r="B65" s="18" t="s">
        <v>66</v>
      </c>
      <c r="C65" s="27">
        <f>C$4*INDEX(ACA!$E$2:$E$156, MATCH('Calcs - ACA values'!$A65,ACA!$B$2:$B$156,0))</f>
        <v>3123.4996799999999</v>
      </c>
      <c r="D65" s="27">
        <f>D$4*INDEX(ACA!$E$2:$E$156, MATCH('Calcs - ACA values'!$A65,ACA!$B$2:$B$156,0))</f>
        <v>4404.7046399999999</v>
      </c>
      <c r="E65" s="27">
        <f>E$4*INDEX(ACA!$E$2:$E$156, MATCH('Calcs - ACA values'!$A65,ACA!$B$2:$B$156,0))</f>
        <v>4963.7940799999997</v>
      </c>
      <c r="F65" s="27">
        <f>F$4*INDEX(ACA!$E$2:$E$156, MATCH('Calcs - ACA values'!$A65,ACA!$B$2:$B$156,0))</f>
        <v>575.09199999999998</v>
      </c>
      <c r="G65" s="27">
        <f>G$4*INDEX(ACA!$E$2:$E$156, MATCH('Calcs - ACA values'!$A65,ACA!$B$2:$B$156,0))</f>
        <v>840.13439999999991</v>
      </c>
      <c r="H65" s="27">
        <f>H$4*INDEX(ACA!$E$2:$E$156, MATCH('Calcs - ACA values'!$A65,ACA!$B$2:$B$156,0))</f>
        <v>460.0736</v>
      </c>
      <c r="I65" s="27">
        <f>I$4*INDEX(ACA!$E$2:$E$156, MATCH('Calcs - ACA values'!$A65,ACA!$B$2:$B$156,0))</f>
        <v>460.0736</v>
      </c>
      <c r="J65" s="27">
        <f>J$4*INDEX(ACA!$E$2:$E$156, MATCH('Calcs - ACA values'!$A65,ACA!$B$2:$B$156,0))</f>
        <v>620.0992</v>
      </c>
      <c r="K65" s="27">
        <f>K$4*INDEX(ACA!$E$2:$E$156, MATCH('Calcs - ACA values'!$A65,ACA!$B$2:$B$156,0))</f>
        <v>865.13839999999993</v>
      </c>
      <c r="L65" s="27">
        <f>L$4*INDEX(ACA!$E$2:$E$156, MATCH('Calcs - ACA values'!$A65,ACA!$B$2:$B$156,0))</f>
        <v>475.07599999999996</v>
      </c>
      <c r="M65" s="27">
        <f>M$4*INDEX(ACA!$E$2:$E$156, MATCH('Calcs - ACA values'!$A65,ACA!$B$2:$B$156,0))</f>
        <v>680.10879999999997</v>
      </c>
      <c r="N65" s="27">
        <f>N$4*INDEX(ACA!$E$2:$E$156, MATCH('Calcs - ACA values'!$A65,ACA!$B$2:$B$156,0))</f>
        <v>445.07119999999998</v>
      </c>
      <c r="O65" s="27">
        <f>O$4*INDEX(ACA!$E$2:$E$156, MATCH('Calcs - ACA values'!$A65,ACA!$B$2:$B$156,0))</f>
        <v>630.10079999999994</v>
      </c>
      <c r="P65" s="27">
        <f>P$4*INDEX(ACA!$E$2:$E$156, MATCH('Calcs - ACA values'!$A65,ACA!$B$2:$B$156,0))</f>
        <v>410.06559999999996</v>
      </c>
      <c r="Q65" s="27">
        <f>Q$4*INDEX(ACA!$E$2:$E$156, MATCH('Calcs - ACA values'!$A65,ACA!$B$2:$B$156,0))</f>
        <v>580.09280000000001</v>
      </c>
      <c r="R65" s="27">
        <f>R$4*INDEX(ACA!$E$2:$E$156, MATCH('Calcs - ACA values'!$A65,ACA!$B$2:$B$156,0))</f>
        <v>260.04159999999996</v>
      </c>
      <c r="S65" s="27">
        <f>S$4*INDEX(ACA!$E$2:$E$156, MATCH('Calcs - ACA values'!$A65,ACA!$B$2:$B$156,0))</f>
        <v>415.06639999999999</v>
      </c>
      <c r="T65" s="27">
        <f>T$4*INDEX(ACA!$E$2:$E$156, MATCH('Calcs - ACA values'!$A65,ACA!$B$2:$B$156,0))</f>
        <v>215.03439999999998</v>
      </c>
      <c r="U65" s="27">
        <f>U$4*INDEX(ACA!$E$2:$E$156, MATCH('Calcs - ACA values'!$A65,ACA!$B$2:$B$156,0))</f>
        <v>310.0496</v>
      </c>
      <c r="V65" s="27">
        <f>V$4*INDEX(ACA!$E$2:$E$156, MATCH('Calcs - ACA values'!$A65,ACA!$B$2:$B$156,0))</f>
        <v>1095.1751999999999</v>
      </c>
      <c r="W65" s="27">
        <f>W$4*INDEX(ACA!$E$2:$E$156, MATCH('Calcs - ACA values'!$A65,ACA!$B$2:$B$156,0))</f>
        <v>1660.2655999999999</v>
      </c>
      <c r="X65" s="27">
        <f>X$4*INDEX(ACA!$E$2:$E$156, MATCH('Calcs - ACA values'!$A65,ACA!$B$2:$B$156,0))</f>
        <v>550.08799999999997</v>
      </c>
      <c r="Y65" s="27">
        <f>Y$4*INDEX(ACA!$E$2:$E$156, MATCH('Calcs - ACA values'!$A65,ACA!$B$2:$B$156,0))</f>
        <v>1485.2375999999999</v>
      </c>
      <c r="Z65" s="27">
        <f>Z$4*INDEX(ACA!$E$2:$E$156, MATCH('Calcs - ACA values'!$A65,ACA!$B$2:$B$156,0))</f>
        <v>117818.848</v>
      </c>
      <c r="AA65" s="27">
        <f>AA$4*INDEX(ACA!$E$2:$E$156, MATCH('Calcs - ACA values'!$A65,ACA!$B$2:$B$156,0))</f>
        <v>117818.848</v>
      </c>
      <c r="AB65" s="27">
        <f>AB$4*INDEX(ACA!$E$2:$E$156, MATCH('Calcs - ACA values'!$A65,ACA!$B$2:$B$156,0))</f>
        <v>45007.199999999997</v>
      </c>
      <c r="AC65" s="27">
        <f>AC$4*INDEX(ACA!$E$2:$E$156, MATCH('Calcs - ACA values'!$A65,ACA!$B$2:$B$156,0))</f>
        <v>70011.199999999997</v>
      </c>
      <c r="AD65" s="27">
        <f>AD$4*INDEX(ACA!$E$2:$E$156, MATCH('Calcs - ACA values'!$A65,ACA!$B$2:$B$156,0))</f>
        <v>0</v>
      </c>
      <c r="AE65" s="27">
        <f>AE$4*INDEX(ACA!$E$2:$E$156, MATCH('Calcs - ACA values'!$A65,ACA!$B$2:$B$156,0))</f>
        <v>900.14399999999989</v>
      </c>
      <c r="AF65" s="27">
        <f>AF$4*INDEX(ACA!$E$2:$E$156, MATCH('Calcs - ACA values'!$A65,ACA!$B$2:$B$156,0))</f>
        <v>1290.2064</v>
      </c>
    </row>
    <row r="66" spans="1:32" x14ac:dyDescent="0.35">
      <c r="A66" s="11">
        <v>383</v>
      </c>
      <c r="B66" s="18" t="s">
        <v>67</v>
      </c>
      <c r="C66" s="27">
        <f>C$4*INDEX(ACA!$E$2:$E$156, MATCH('Calcs - ACA values'!$A66,ACA!$B$2:$B$156,0))</f>
        <v>3123.4996799999999</v>
      </c>
      <c r="D66" s="27">
        <f>D$4*INDEX(ACA!$E$2:$E$156, MATCH('Calcs - ACA values'!$A66,ACA!$B$2:$B$156,0))</f>
        <v>4404.7046399999999</v>
      </c>
      <c r="E66" s="27">
        <f>E$4*INDEX(ACA!$E$2:$E$156, MATCH('Calcs - ACA values'!$A66,ACA!$B$2:$B$156,0))</f>
        <v>4963.7940799999997</v>
      </c>
      <c r="F66" s="27">
        <f>F$4*INDEX(ACA!$E$2:$E$156, MATCH('Calcs - ACA values'!$A66,ACA!$B$2:$B$156,0))</f>
        <v>575.09199999999998</v>
      </c>
      <c r="G66" s="27">
        <f>G$4*INDEX(ACA!$E$2:$E$156, MATCH('Calcs - ACA values'!$A66,ACA!$B$2:$B$156,0))</f>
        <v>840.13439999999991</v>
      </c>
      <c r="H66" s="27">
        <f>H$4*INDEX(ACA!$E$2:$E$156, MATCH('Calcs - ACA values'!$A66,ACA!$B$2:$B$156,0))</f>
        <v>460.0736</v>
      </c>
      <c r="I66" s="27">
        <f>I$4*INDEX(ACA!$E$2:$E$156, MATCH('Calcs - ACA values'!$A66,ACA!$B$2:$B$156,0))</f>
        <v>460.0736</v>
      </c>
      <c r="J66" s="27">
        <f>J$4*INDEX(ACA!$E$2:$E$156, MATCH('Calcs - ACA values'!$A66,ACA!$B$2:$B$156,0))</f>
        <v>620.0992</v>
      </c>
      <c r="K66" s="27">
        <f>K$4*INDEX(ACA!$E$2:$E$156, MATCH('Calcs - ACA values'!$A66,ACA!$B$2:$B$156,0))</f>
        <v>865.13839999999993</v>
      </c>
      <c r="L66" s="27">
        <f>L$4*INDEX(ACA!$E$2:$E$156, MATCH('Calcs - ACA values'!$A66,ACA!$B$2:$B$156,0))</f>
        <v>475.07599999999996</v>
      </c>
      <c r="M66" s="27">
        <f>M$4*INDEX(ACA!$E$2:$E$156, MATCH('Calcs - ACA values'!$A66,ACA!$B$2:$B$156,0))</f>
        <v>680.10879999999997</v>
      </c>
      <c r="N66" s="27">
        <f>N$4*INDEX(ACA!$E$2:$E$156, MATCH('Calcs - ACA values'!$A66,ACA!$B$2:$B$156,0))</f>
        <v>445.07119999999998</v>
      </c>
      <c r="O66" s="27">
        <f>O$4*INDEX(ACA!$E$2:$E$156, MATCH('Calcs - ACA values'!$A66,ACA!$B$2:$B$156,0))</f>
        <v>630.10079999999994</v>
      </c>
      <c r="P66" s="27">
        <f>P$4*INDEX(ACA!$E$2:$E$156, MATCH('Calcs - ACA values'!$A66,ACA!$B$2:$B$156,0))</f>
        <v>410.06559999999996</v>
      </c>
      <c r="Q66" s="27">
        <f>Q$4*INDEX(ACA!$E$2:$E$156, MATCH('Calcs - ACA values'!$A66,ACA!$B$2:$B$156,0))</f>
        <v>580.09280000000001</v>
      </c>
      <c r="R66" s="27">
        <f>R$4*INDEX(ACA!$E$2:$E$156, MATCH('Calcs - ACA values'!$A66,ACA!$B$2:$B$156,0))</f>
        <v>260.04159999999996</v>
      </c>
      <c r="S66" s="27">
        <f>S$4*INDEX(ACA!$E$2:$E$156, MATCH('Calcs - ACA values'!$A66,ACA!$B$2:$B$156,0))</f>
        <v>415.06639999999999</v>
      </c>
      <c r="T66" s="27">
        <f>T$4*INDEX(ACA!$E$2:$E$156, MATCH('Calcs - ACA values'!$A66,ACA!$B$2:$B$156,0))</f>
        <v>215.03439999999998</v>
      </c>
      <c r="U66" s="27">
        <f>U$4*INDEX(ACA!$E$2:$E$156, MATCH('Calcs - ACA values'!$A66,ACA!$B$2:$B$156,0))</f>
        <v>310.0496</v>
      </c>
      <c r="V66" s="27">
        <f>V$4*INDEX(ACA!$E$2:$E$156, MATCH('Calcs - ACA values'!$A66,ACA!$B$2:$B$156,0))</f>
        <v>1095.1751999999999</v>
      </c>
      <c r="W66" s="27">
        <f>W$4*INDEX(ACA!$E$2:$E$156, MATCH('Calcs - ACA values'!$A66,ACA!$B$2:$B$156,0))</f>
        <v>1660.2655999999999</v>
      </c>
      <c r="X66" s="27">
        <f>X$4*INDEX(ACA!$E$2:$E$156, MATCH('Calcs - ACA values'!$A66,ACA!$B$2:$B$156,0))</f>
        <v>550.08799999999997</v>
      </c>
      <c r="Y66" s="27">
        <f>Y$4*INDEX(ACA!$E$2:$E$156, MATCH('Calcs - ACA values'!$A66,ACA!$B$2:$B$156,0))</f>
        <v>1485.2375999999999</v>
      </c>
      <c r="Z66" s="27">
        <f>Z$4*INDEX(ACA!$E$2:$E$156, MATCH('Calcs - ACA values'!$A66,ACA!$B$2:$B$156,0))</f>
        <v>117818.848</v>
      </c>
      <c r="AA66" s="27">
        <f>AA$4*INDEX(ACA!$E$2:$E$156, MATCH('Calcs - ACA values'!$A66,ACA!$B$2:$B$156,0))</f>
        <v>117818.848</v>
      </c>
      <c r="AB66" s="27">
        <f>AB$4*INDEX(ACA!$E$2:$E$156, MATCH('Calcs - ACA values'!$A66,ACA!$B$2:$B$156,0))</f>
        <v>45007.199999999997</v>
      </c>
      <c r="AC66" s="27">
        <f>AC$4*INDEX(ACA!$E$2:$E$156, MATCH('Calcs - ACA values'!$A66,ACA!$B$2:$B$156,0))</f>
        <v>70011.199999999997</v>
      </c>
      <c r="AD66" s="27">
        <f>AD$4*INDEX(ACA!$E$2:$E$156, MATCH('Calcs - ACA values'!$A66,ACA!$B$2:$B$156,0))</f>
        <v>0</v>
      </c>
      <c r="AE66" s="27">
        <f>AE$4*INDEX(ACA!$E$2:$E$156, MATCH('Calcs - ACA values'!$A66,ACA!$B$2:$B$156,0))</f>
        <v>900.14399999999989</v>
      </c>
      <c r="AF66" s="27">
        <f>AF$4*INDEX(ACA!$E$2:$E$156, MATCH('Calcs - ACA values'!$A66,ACA!$B$2:$B$156,0))</f>
        <v>1290.2064</v>
      </c>
    </row>
    <row r="67" spans="1:32" x14ac:dyDescent="0.35">
      <c r="A67" s="11">
        <v>384</v>
      </c>
      <c r="B67" s="18" t="s">
        <v>68</v>
      </c>
      <c r="C67" s="27">
        <f>C$4*INDEX(ACA!$E$2:$E$156, MATCH('Calcs - ACA values'!$A67,ACA!$B$2:$B$156,0))</f>
        <v>3123.4996799999999</v>
      </c>
      <c r="D67" s="27">
        <f>D$4*INDEX(ACA!$E$2:$E$156, MATCH('Calcs - ACA values'!$A67,ACA!$B$2:$B$156,0))</f>
        <v>4404.7046399999999</v>
      </c>
      <c r="E67" s="27">
        <f>E$4*INDEX(ACA!$E$2:$E$156, MATCH('Calcs - ACA values'!$A67,ACA!$B$2:$B$156,0))</f>
        <v>4963.7940799999997</v>
      </c>
      <c r="F67" s="27">
        <f>F$4*INDEX(ACA!$E$2:$E$156, MATCH('Calcs - ACA values'!$A67,ACA!$B$2:$B$156,0))</f>
        <v>575.09199999999998</v>
      </c>
      <c r="G67" s="27">
        <f>G$4*INDEX(ACA!$E$2:$E$156, MATCH('Calcs - ACA values'!$A67,ACA!$B$2:$B$156,0))</f>
        <v>840.13439999999991</v>
      </c>
      <c r="H67" s="27">
        <f>H$4*INDEX(ACA!$E$2:$E$156, MATCH('Calcs - ACA values'!$A67,ACA!$B$2:$B$156,0))</f>
        <v>460.0736</v>
      </c>
      <c r="I67" s="27">
        <f>I$4*INDEX(ACA!$E$2:$E$156, MATCH('Calcs - ACA values'!$A67,ACA!$B$2:$B$156,0))</f>
        <v>460.0736</v>
      </c>
      <c r="J67" s="27">
        <f>J$4*INDEX(ACA!$E$2:$E$156, MATCH('Calcs - ACA values'!$A67,ACA!$B$2:$B$156,0))</f>
        <v>620.0992</v>
      </c>
      <c r="K67" s="27">
        <f>K$4*INDEX(ACA!$E$2:$E$156, MATCH('Calcs - ACA values'!$A67,ACA!$B$2:$B$156,0))</f>
        <v>865.13839999999993</v>
      </c>
      <c r="L67" s="27">
        <f>L$4*INDEX(ACA!$E$2:$E$156, MATCH('Calcs - ACA values'!$A67,ACA!$B$2:$B$156,0))</f>
        <v>475.07599999999996</v>
      </c>
      <c r="M67" s="27">
        <f>M$4*INDEX(ACA!$E$2:$E$156, MATCH('Calcs - ACA values'!$A67,ACA!$B$2:$B$156,0))</f>
        <v>680.10879999999997</v>
      </c>
      <c r="N67" s="27">
        <f>N$4*INDEX(ACA!$E$2:$E$156, MATCH('Calcs - ACA values'!$A67,ACA!$B$2:$B$156,0))</f>
        <v>445.07119999999998</v>
      </c>
      <c r="O67" s="27">
        <f>O$4*INDEX(ACA!$E$2:$E$156, MATCH('Calcs - ACA values'!$A67,ACA!$B$2:$B$156,0))</f>
        <v>630.10079999999994</v>
      </c>
      <c r="P67" s="27">
        <f>P$4*INDEX(ACA!$E$2:$E$156, MATCH('Calcs - ACA values'!$A67,ACA!$B$2:$B$156,0))</f>
        <v>410.06559999999996</v>
      </c>
      <c r="Q67" s="27">
        <f>Q$4*INDEX(ACA!$E$2:$E$156, MATCH('Calcs - ACA values'!$A67,ACA!$B$2:$B$156,0))</f>
        <v>580.09280000000001</v>
      </c>
      <c r="R67" s="27">
        <f>R$4*INDEX(ACA!$E$2:$E$156, MATCH('Calcs - ACA values'!$A67,ACA!$B$2:$B$156,0))</f>
        <v>260.04159999999996</v>
      </c>
      <c r="S67" s="27">
        <f>S$4*INDEX(ACA!$E$2:$E$156, MATCH('Calcs - ACA values'!$A67,ACA!$B$2:$B$156,0))</f>
        <v>415.06639999999999</v>
      </c>
      <c r="T67" s="27">
        <f>T$4*INDEX(ACA!$E$2:$E$156, MATCH('Calcs - ACA values'!$A67,ACA!$B$2:$B$156,0))</f>
        <v>215.03439999999998</v>
      </c>
      <c r="U67" s="27">
        <f>U$4*INDEX(ACA!$E$2:$E$156, MATCH('Calcs - ACA values'!$A67,ACA!$B$2:$B$156,0))</f>
        <v>310.0496</v>
      </c>
      <c r="V67" s="27">
        <f>V$4*INDEX(ACA!$E$2:$E$156, MATCH('Calcs - ACA values'!$A67,ACA!$B$2:$B$156,0))</f>
        <v>1095.1751999999999</v>
      </c>
      <c r="W67" s="27">
        <f>W$4*INDEX(ACA!$E$2:$E$156, MATCH('Calcs - ACA values'!$A67,ACA!$B$2:$B$156,0))</f>
        <v>1660.2655999999999</v>
      </c>
      <c r="X67" s="27">
        <f>X$4*INDEX(ACA!$E$2:$E$156, MATCH('Calcs - ACA values'!$A67,ACA!$B$2:$B$156,0))</f>
        <v>550.08799999999997</v>
      </c>
      <c r="Y67" s="27">
        <f>Y$4*INDEX(ACA!$E$2:$E$156, MATCH('Calcs - ACA values'!$A67,ACA!$B$2:$B$156,0))</f>
        <v>1485.2375999999999</v>
      </c>
      <c r="Z67" s="27">
        <f>Z$4*INDEX(ACA!$E$2:$E$156, MATCH('Calcs - ACA values'!$A67,ACA!$B$2:$B$156,0))</f>
        <v>117818.848</v>
      </c>
      <c r="AA67" s="27">
        <f>AA$4*INDEX(ACA!$E$2:$E$156, MATCH('Calcs - ACA values'!$A67,ACA!$B$2:$B$156,0))</f>
        <v>117818.848</v>
      </c>
      <c r="AB67" s="27">
        <f>AB$4*INDEX(ACA!$E$2:$E$156, MATCH('Calcs - ACA values'!$A67,ACA!$B$2:$B$156,0))</f>
        <v>45007.199999999997</v>
      </c>
      <c r="AC67" s="27">
        <f>AC$4*INDEX(ACA!$E$2:$E$156, MATCH('Calcs - ACA values'!$A67,ACA!$B$2:$B$156,0))</f>
        <v>70011.199999999997</v>
      </c>
      <c r="AD67" s="27">
        <f>AD$4*INDEX(ACA!$E$2:$E$156, MATCH('Calcs - ACA values'!$A67,ACA!$B$2:$B$156,0))</f>
        <v>0</v>
      </c>
      <c r="AE67" s="27">
        <f>AE$4*INDEX(ACA!$E$2:$E$156, MATCH('Calcs - ACA values'!$A67,ACA!$B$2:$B$156,0))</f>
        <v>900.14399999999989</v>
      </c>
      <c r="AF67" s="27">
        <f>AF$4*INDEX(ACA!$E$2:$E$156, MATCH('Calcs - ACA values'!$A67,ACA!$B$2:$B$156,0))</f>
        <v>1290.2064</v>
      </c>
    </row>
    <row r="68" spans="1:32" x14ac:dyDescent="0.35">
      <c r="A68" s="11">
        <v>390</v>
      </c>
      <c r="B68" s="18" t="s">
        <v>69</v>
      </c>
      <c r="C68" s="27">
        <f>C$4*INDEX(ACA!$E$2:$E$156, MATCH('Calcs - ACA values'!$A68,ACA!$B$2:$B$156,0))</f>
        <v>3123</v>
      </c>
      <c r="D68" s="27">
        <f>D$4*INDEX(ACA!$E$2:$E$156, MATCH('Calcs - ACA values'!$A68,ACA!$B$2:$B$156,0))</f>
        <v>4404</v>
      </c>
      <c r="E68" s="27">
        <f>E$4*INDEX(ACA!$E$2:$E$156, MATCH('Calcs - ACA values'!$A68,ACA!$B$2:$B$156,0))</f>
        <v>4963</v>
      </c>
      <c r="F68" s="27">
        <f>F$4*INDEX(ACA!$E$2:$E$156, MATCH('Calcs - ACA values'!$A68,ACA!$B$2:$B$156,0))</f>
        <v>575</v>
      </c>
      <c r="G68" s="27">
        <f>G$4*INDEX(ACA!$E$2:$E$156, MATCH('Calcs - ACA values'!$A68,ACA!$B$2:$B$156,0))</f>
        <v>840</v>
      </c>
      <c r="H68" s="27">
        <f>H$4*INDEX(ACA!$E$2:$E$156, MATCH('Calcs - ACA values'!$A68,ACA!$B$2:$B$156,0))</f>
        <v>460</v>
      </c>
      <c r="I68" s="27">
        <f>I$4*INDEX(ACA!$E$2:$E$156, MATCH('Calcs - ACA values'!$A68,ACA!$B$2:$B$156,0))</f>
        <v>460</v>
      </c>
      <c r="J68" s="27">
        <f>J$4*INDEX(ACA!$E$2:$E$156, MATCH('Calcs - ACA values'!$A68,ACA!$B$2:$B$156,0))</f>
        <v>620</v>
      </c>
      <c r="K68" s="27">
        <f>K$4*INDEX(ACA!$E$2:$E$156, MATCH('Calcs - ACA values'!$A68,ACA!$B$2:$B$156,0))</f>
        <v>865</v>
      </c>
      <c r="L68" s="27">
        <f>L$4*INDEX(ACA!$E$2:$E$156, MATCH('Calcs - ACA values'!$A68,ACA!$B$2:$B$156,0))</f>
        <v>475</v>
      </c>
      <c r="M68" s="27">
        <f>M$4*INDEX(ACA!$E$2:$E$156, MATCH('Calcs - ACA values'!$A68,ACA!$B$2:$B$156,0))</f>
        <v>680</v>
      </c>
      <c r="N68" s="27">
        <f>N$4*INDEX(ACA!$E$2:$E$156, MATCH('Calcs - ACA values'!$A68,ACA!$B$2:$B$156,0))</f>
        <v>445</v>
      </c>
      <c r="O68" s="27">
        <f>O$4*INDEX(ACA!$E$2:$E$156, MATCH('Calcs - ACA values'!$A68,ACA!$B$2:$B$156,0))</f>
        <v>630</v>
      </c>
      <c r="P68" s="27">
        <f>P$4*INDEX(ACA!$E$2:$E$156, MATCH('Calcs - ACA values'!$A68,ACA!$B$2:$B$156,0))</f>
        <v>410</v>
      </c>
      <c r="Q68" s="27">
        <f>Q$4*INDEX(ACA!$E$2:$E$156, MATCH('Calcs - ACA values'!$A68,ACA!$B$2:$B$156,0))</f>
        <v>580</v>
      </c>
      <c r="R68" s="27">
        <f>R$4*INDEX(ACA!$E$2:$E$156, MATCH('Calcs - ACA values'!$A68,ACA!$B$2:$B$156,0))</f>
        <v>260</v>
      </c>
      <c r="S68" s="27">
        <f>S$4*INDEX(ACA!$E$2:$E$156, MATCH('Calcs - ACA values'!$A68,ACA!$B$2:$B$156,0))</f>
        <v>415</v>
      </c>
      <c r="T68" s="27">
        <f>T$4*INDEX(ACA!$E$2:$E$156, MATCH('Calcs - ACA values'!$A68,ACA!$B$2:$B$156,0))</f>
        <v>215</v>
      </c>
      <c r="U68" s="27">
        <f>U$4*INDEX(ACA!$E$2:$E$156, MATCH('Calcs - ACA values'!$A68,ACA!$B$2:$B$156,0))</f>
        <v>310</v>
      </c>
      <c r="V68" s="27">
        <f>V$4*INDEX(ACA!$E$2:$E$156, MATCH('Calcs - ACA values'!$A68,ACA!$B$2:$B$156,0))</f>
        <v>1095</v>
      </c>
      <c r="W68" s="27">
        <f>W$4*INDEX(ACA!$E$2:$E$156, MATCH('Calcs - ACA values'!$A68,ACA!$B$2:$B$156,0))</f>
        <v>1660</v>
      </c>
      <c r="X68" s="27">
        <f>X$4*INDEX(ACA!$E$2:$E$156, MATCH('Calcs - ACA values'!$A68,ACA!$B$2:$B$156,0))</f>
        <v>550</v>
      </c>
      <c r="Y68" s="27">
        <f>Y$4*INDEX(ACA!$E$2:$E$156, MATCH('Calcs - ACA values'!$A68,ACA!$B$2:$B$156,0))</f>
        <v>1485</v>
      </c>
      <c r="Z68" s="27">
        <f>Z$4*INDEX(ACA!$E$2:$E$156, MATCH('Calcs - ACA values'!$A68,ACA!$B$2:$B$156,0))</f>
        <v>117800</v>
      </c>
      <c r="AA68" s="27">
        <f>AA$4*INDEX(ACA!$E$2:$E$156, MATCH('Calcs - ACA values'!$A68,ACA!$B$2:$B$156,0))</f>
        <v>117800</v>
      </c>
      <c r="AB68" s="27">
        <f>AB$4*INDEX(ACA!$E$2:$E$156, MATCH('Calcs - ACA values'!$A68,ACA!$B$2:$B$156,0))</f>
        <v>45000</v>
      </c>
      <c r="AC68" s="27">
        <f>AC$4*INDEX(ACA!$E$2:$E$156, MATCH('Calcs - ACA values'!$A68,ACA!$B$2:$B$156,0))</f>
        <v>70000</v>
      </c>
      <c r="AD68" s="27">
        <f>AD$4*INDEX(ACA!$E$2:$E$156, MATCH('Calcs - ACA values'!$A68,ACA!$B$2:$B$156,0))</f>
        <v>0</v>
      </c>
      <c r="AE68" s="27">
        <f>AE$4*INDEX(ACA!$E$2:$E$156, MATCH('Calcs - ACA values'!$A68,ACA!$B$2:$B$156,0))</f>
        <v>900</v>
      </c>
      <c r="AF68" s="27">
        <f>AF$4*INDEX(ACA!$E$2:$E$156, MATCH('Calcs - ACA values'!$A68,ACA!$B$2:$B$156,0))</f>
        <v>1290</v>
      </c>
    </row>
    <row r="69" spans="1:32" x14ac:dyDescent="0.35">
      <c r="A69" s="11">
        <v>391</v>
      </c>
      <c r="B69" s="18" t="s">
        <v>70</v>
      </c>
      <c r="C69" s="27">
        <f>C$4*INDEX(ACA!$E$2:$E$156, MATCH('Calcs - ACA values'!$A69,ACA!$B$2:$B$156,0))</f>
        <v>3123</v>
      </c>
      <c r="D69" s="27">
        <f>D$4*INDEX(ACA!$E$2:$E$156, MATCH('Calcs - ACA values'!$A69,ACA!$B$2:$B$156,0))</f>
        <v>4404</v>
      </c>
      <c r="E69" s="27">
        <f>E$4*INDEX(ACA!$E$2:$E$156, MATCH('Calcs - ACA values'!$A69,ACA!$B$2:$B$156,0))</f>
        <v>4963</v>
      </c>
      <c r="F69" s="27">
        <f>F$4*INDEX(ACA!$E$2:$E$156, MATCH('Calcs - ACA values'!$A69,ACA!$B$2:$B$156,0))</f>
        <v>575</v>
      </c>
      <c r="G69" s="27">
        <f>G$4*INDEX(ACA!$E$2:$E$156, MATCH('Calcs - ACA values'!$A69,ACA!$B$2:$B$156,0))</f>
        <v>840</v>
      </c>
      <c r="H69" s="27">
        <f>H$4*INDEX(ACA!$E$2:$E$156, MATCH('Calcs - ACA values'!$A69,ACA!$B$2:$B$156,0))</f>
        <v>460</v>
      </c>
      <c r="I69" s="27">
        <f>I$4*INDEX(ACA!$E$2:$E$156, MATCH('Calcs - ACA values'!$A69,ACA!$B$2:$B$156,0))</f>
        <v>460</v>
      </c>
      <c r="J69" s="27">
        <f>J$4*INDEX(ACA!$E$2:$E$156, MATCH('Calcs - ACA values'!$A69,ACA!$B$2:$B$156,0))</f>
        <v>620</v>
      </c>
      <c r="K69" s="27">
        <f>K$4*INDEX(ACA!$E$2:$E$156, MATCH('Calcs - ACA values'!$A69,ACA!$B$2:$B$156,0))</f>
        <v>865</v>
      </c>
      <c r="L69" s="27">
        <f>L$4*INDEX(ACA!$E$2:$E$156, MATCH('Calcs - ACA values'!$A69,ACA!$B$2:$B$156,0))</f>
        <v>475</v>
      </c>
      <c r="M69" s="27">
        <f>M$4*INDEX(ACA!$E$2:$E$156, MATCH('Calcs - ACA values'!$A69,ACA!$B$2:$B$156,0))</f>
        <v>680</v>
      </c>
      <c r="N69" s="27">
        <f>N$4*INDEX(ACA!$E$2:$E$156, MATCH('Calcs - ACA values'!$A69,ACA!$B$2:$B$156,0))</f>
        <v>445</v>
      </c>
      <c r="O69" s="27">
        <f>O$4*INDEX(ACA!$E$2:$E$156, MATCH('Calcs - ACA values'!$A69,ACA!$B$2:$B$156,0))</f>
        <v>630</v>
      </c>
      <c r="P69" s="27">
        <f>P$4*INDEX(ACA!$E$2:$E$156, MATCH('Calcs - ACA values'!$A69,ACA!$B$2:$B$156,0))</f>
        <v>410</v>
      </c>
      <c r="Q69" s="27">
        <f>Q$4*INDEX(ACA!$E$2:$E$156, MATCH('Calcs - ACA values'!$A69,ACA!$B$2:$B$156,0))</f>
        <v>580</v>
      </c>
      <c r="R69" s="27">
        <f>R$4*INDEX(ACA!$E$2:$E$156, MATCH('Calcs - ACA values'!$A69,ACA!$B$2:$B$156,0))</f>
        <v>260</v>
      </c>
      <c r="S69" s="27">
        <f>S$4*INDEX(ACA!$E$2:$E$156, MATCH('Calcs - ACA values'!$A69,ACA!$B$2:$B$156,0))</f>
        <v>415</v>
      </c>
      <c r="T69" s="27">
        <f>T$4*INDEX(ACA!$E$2:$E$156, MATCH('Calcs - ACA values'!$A69,ACA!$B$2:$B$156,0))</f>
        <v>215</v>
      </c>
      <c r="U69" s="27">
        <f>U$4*INDEX(ACA!$E$2:$E$156, MATCH('Calcs - ACA values'!$A69,ACA!$B$2:$B$156,0))</f>
        <v>310</v>
      </c>
      <c r="V69" s="27">
        <f>V$4*INDEX(ACA!$E$2:$E$156, MATCH('Calcs - ACA values'!$A69,ACA!$B$2:$B$156,0))</f>
        <v>1095</v>
      </c>
      <c r="W69" s="27">
        <f>W$4*INDEX(ACA!$E$2:$E$156, MATCH('Calcs - ACA values'!$A69,ACA!$B$2:$B$156,0))</f>
        <v>1660</v>
      </c>
      <c r="X69" s="27">
        <f>X$4*INDEX(ACA!$E$2:$E$156, MATCH('Calcs - ACA values'!$A69,ACA!$B$2:$B$156,0))</f>
        <v>550</v>
      </c>
      <c r="Y69" s="27">
        <f>Y$4*INDEX(ACA!$E$2:$E$156, MATCH('Calcs - ACA values'!$A69,ACA!$B$2:$B$156,0))</f>
        <v>1485</v>
      </c>
      <c r="Z69" s="27">
        <f>Z$4*INDEX(ACA!$E$2:$E$156, MATCH('Calcs - ACA values'!$A69,ACA!$B$2:$B$156,0))</f>
        <v>117800</v>
      </c>
      <c r="AA69" s="27">
        <f>AA$4*INDEX(ACA!$E$2:$E$156, MATCH('Calcs - ACA values'!$A69,ACA!$B$2:$B$156,0))</f>
        <v>117800</v>
      </c>
      <c r="AB69" s="27">
        <f>AB$4*INDEX(ACA!$E$2:$E$156, MATCH('Calcs - ACA values'!$A69,ACA!$B$2:$B$156,0))</f>
        <v>45000</v>
      </c>
      <c r="AC69" s="27">
        <f>AC$4*INDEX(ACA!$E$2:$E$156, MATCH('Calcs - ACA values'!$A69,ACA!$B$2:$B$156,0))</f>
        <v>70000</v>
      </c>
      <c r="AD69" s="27">
        <f>AD$4*INDEX(ACA!$E$2:$E$156, MATCH('Calcs - ACA values'!$A69,ACA!$B$2:$B$156,0))</f>
        <v>0</v>
      </c>
      <c r="AE69" s="27">
        <f>AE$4*INDEX(ACA!$E$2:$E$156, MATCH('Calcs - ACA values'!$A69,ACA!$B$2:$B$156,0))</f>
        <v>900</v>
      </c>
      <c r="AF69" s="27">
        <f>AF$4*INDEX(ACA!$E$2:$E$156, MATCH('Calcs - ACA values'!$A69,ACA!$B$2:$B$156,0))</f>
        <v>1290</v>
      </c>
    </row>
    <row r="70" spans="1:32" x14ac:dyDescent="0.35">
      <c r="A70" s="11">
        <v>392</v>
      </c>
      <c r="B70" s="18" t="s">
        <v>71</v>
      </c>
      <c r="C70" s="27">
        <f>C$4*INDEX(ACA!$E$2:$E$156, MATCH('Calcs - ACA values'!$A70,ACA!$B$2:$B$156,0))</f>
        <v>3123</v>
      </c>
      <c r="D70" s="27">
        <f>D$4*INDEX(ACA!$E$2:$E$156, MATCH('Calcs - ACA values'!$A70,ACA!$B$2:$B$156,0))</f>
        <v>4404</v>
      </c>
      <c r="E70" s="27">
        <f>E$4*INDEX(ACA!$E$2:$E$156, MATCH('Calcs - ACA values'!$A70,ACA!$B$2:$B$156,0))</f>
        <v>4963</v>
      </c>
      <c r="F70" s="27">
        <f>F$4*INDEX(ACA!$E$2:$E$156, MATCH('Calcs - ACA values'!$A70,ACA!$B$2:$B$156,0))</f>
        <v>575</v>
      </c>
      <c r="G70" s="27">
        <f>G$4*INDEX(ACA!$E$2:$E$156, MATCH('Calcs - ACA values'!$A70,ACA!$B$2:$B$156,0))</f>
        <v>840</v>
      </c>
      <c r="H70" s="27">
        <f>H$4*INDEX(ACA!$E$2:$E$156, MATCH('Calcs - ACA values'!$A70,ACA!$B$2:$B$156,0))</f>
        <v>460</v>
      </c>
      <c r="I70" s="27">
        <f>I$4*INDEX(ACA!$E$2:$E$156, MATCH('Calcs - ACA values'!$A70,ACA!$B$2:$B$156,0))</f>
        <v>460</v>
      </c>
      <c r="J70" s="27">
        <f>J$4*INDEX(ACA!$E$2:$E$156, MATCH('Calcs - ACA values'!$A70,ACA!$B$2:$B$156,0))</f>
        <v>620</v>
      </c>
      <c r="K70" s="27">
        <f>K$4*INDEX(ACA!$E$2:$E$156, MATCH('Calcs - ACA values'!$A70,ACA!$B$2:$B$156,0))</f>
        <v>865</v>
      </c>
      <c r="L70" s="27">
        <f>L$4*INDEX(ACA!$E$2:$E$156, MATCH('Calcs - ACA values'!$A70,ACA!$B$2:$B$156,0))</f>
        <v>475</v>
      </c>
      <c r="M70" s="27">
        <f>M$4*INDEX(ACA!$E$2:$E$156, MATCH('Calcs - ACA values'!$A70,ACA!$B$2:$B$156,0))</f>
        <v>680</v>
      </c>
      <c r="N70" s="27">
        <f>N$4*INDEX(ACA!$E$2:$E$156, MATCH('Calcs - ACA values'!$A70,ACA!$B$2:$B$156,0))</f>
        <v>445</v>
      </c>
      <c r="O70" s="27">
        <f>O$4*INDEX(ACA!$E$2:$E$156, MATCH('Calcs - ACA values'!$A70,ACA!$B$2:$B$156,0))</f>
        <v>630</v>
      </c>
      <c r="P70" s="27">
        <f>P$4*INDEX(ACA!$E$2:$E$156, MATCH('Calcs - ACA values'!$A70,ACA!$B$2:$B$156,0))</f>
        <v>410</v>
      </c>
      <c r="Q70" s="27">
        <f>Q$4*INDEX(ACA!$E$2:$E$156, MATCH('Calcs - ACA values'!$A70,ACA!$B$2:$B$156,0))</f>
        <v>580</v>
      </c>
      <c r="R70" s="27">
        <f>R$4*INDEX(ACA!$E$2:$E$156, MATCH('Calcs - ACA values'!$A70,ACA!$B$2:$B$156,0))</f>
        <v>260</v>
      </c>
      <c r="S70" s="27">
        <f>S$4*INDEX(ACA!$E$2:$E$156, MATCH('Calcs - ACA values'!$A70,ACA!$B$2:$B$156,0))</f>
        <v>415</v>
      </c>
      <c r="T70" s="27">
        <f>T$4*INDEX(ACA!$E$2:$E$156, MATCH('Calcs - ACA values'!$A70,ACA!$B$2:$B$156,0))</f>
        <v>215</v>
      </c>
      <c r="U70" s="27">
        <f>U$4*INDEX(ACA!$E$2:$E$156, MATCH('Calcs - ACA values'!$A70,ACA!$B$2:$B$156,0))</f>
        <v>310</v>
      </c>
      <c r="V70" s="27">
        <f>V$4*INDEX(ACA!$E$2:$E$156, MATCH('Calcs - ACA values'!$A70,ACA!$B$2:$B$156,0))</f>
        <v>1095</v>
      </c>
      <c r="W70" s="27">
        <f>W$4*INDEX(ACA!$E$2:$E$156, MATCH('Calcs - ACA values'!$A70,ACA!$B$2:$B$156,0))</f>
        <v>1660</v>
      </c>
      <c r="X70" s="27">
        <f>X$4*INDEX(ACA!$E$2:$E$156, MATCH('Calcs - ACA values'!$A70,ACA!$B$2:$B$156,0))</f>
        <v>550</v>
      </c>
      <c r="Y70" s="27">
        <f>Y$4*INDEX(ACA!$E$2:$E$156, MATCH('Calcs - ACA values'!$A70,ACA!$B$2:$B$156,0))</f>
        <v>1485</v>
      </c>
      <c r="Z70" s="27">
        <f>Z$4*INDEX(ACA!$E$2:$E$156, MATCH('Calcs - ACA values'!$A70,ACA!$B$2:$B$156,0))</f>
        <v>117800</v>
      </c>
      <c r="AA70" s="27">
        <f>AA$4*INDEX(ACA!$E$2:$E$156, MATCH('Calcs - ACA values'!$A70,ACA!$B$2:$B$156,0))</f>
        <v>117800</v>
      </c>
      <c r="AB70" s="27">
        <f>AB$4*INDEX(ACA!$E$2:$E$156, MATCH('Calcs - ACA values'!$A70,ACA!$B$2:$B$156,0))</f>
        <v>45000</v>
      </c>
      <c r="AC70" s="27">
        <f>AC$4*INDEX(ACA!$E$2:$E$156, MATCH('Calcs - ACA values'!$A70,ACA!$B$2:$B$156,0))</f>
        <v>70000</v>
      </c>
      <c r="AD70" s="27">
        <f>AD$4*INDEX(ACA!$E$2:$E$156, MATCH('Calcs - ACA values'!$A70,ACA!$B$2:$B$156,0))</f>
        <v>0</v>
      </c>
      <c r="AE70" s="27">
        <f>AE$4*INDEX(ACA!$E$2:$E$156, MATCH('Calcs - ACA values'!$A70,ACA!$B$2:$B$156,0))</f>
        <v>900</v>
      </c>
      <c r="AF70" s="27">
        <f>AF$4*INDEX(ACA!$E$2:$E$156, MATCH('Calcs - ACA values'!$A70,ACA!$B$2:$B$156,0))</f>
        <v>1290</v>
      </c>
    </row>
    <row r="71" spans="1:32" x14ac:dyDescent="0.35">
      <c r="A71" s="11">
        <v>393</v>
      </c>
      <c r="B71" s="18" t="s">
        <v>72</v>
      </c>
      <c r="C71" s="27">
        <f>C$4*INDEX(ACA!$E$2:$E$156, MATCH('Calcs - ACA values'!$A71,ACA!$B$2:$B$156,0))</f>
        <v>3123</v>
      </c>
      <c r="D71" s="27">
        <f>D$4*INDEX(ACA!$E$2:$E$156, MATCH('Calcs - ACA values'!$A71,ACA!$B$2:$B$156,0))</f>
        <v>4404</v>
      </c>
      <c r="E71" s="27">
        <f>E$4*INDEX(ACA!$E$2:$E$156, MATCH('Calcs - ACA values'!$A71,ACA!$B$2:$B$156,0))</f>
        <v>4963</v>
      </c>
      <c r="F71" s="27">
        <f>F$4*INDEX(ACA!$E$2:$E$156, MATCH('Calcs - ACA values'!$A71,ACA!$B$2:$B$156,0))</f>
        <v>575</v>
      </c>
      <c r="G71" s="27">
        <f>G$4*INDEX(ACA!$E$2:$E$156, MATCH('Calcs - ACA values'!$A71,ACA!$B$2:$B$156,0))</f>
        <v>840</v>
      </c>
      <c r="H71" s="27">
        <f>H$4*INDEX(ACA!$E$2:$E$156, MATCH('Calcs - ACA values'!$A71,ACA!$B$2:$B$156,0))</f>
        <v>460</v>
      </c>
      <c r="I71" s="27">
        <f>I$4*INDEX(ACA!$E$2:$E$156, MATCH('Calcs - ACA values'!$A71,ACA!$B$2:$B$156,0))</f>
        <v>460</v>
      </c>
      <c r="J71" s="27">
        <f>J$4*INDEX(ACA!$E$2:$E$156, MATCH('Calcs - ACA values'!$A71,ACA!$B$2:$B$156,0))</f>
        <v>620</v>
      </c>
      <c r="K71" s="27">
        <f>K$4*INDEX(ACA!$E$2:$E$156, MATCH('Calcs - ACA values'!$A71,ACA!$B$2:$B$156,0))</f>
        <v>865</v>
      </c>
      <c r="L71" s="27">
        <f>L$4*INDEX(ACA!$E$2:$E$156, MATCH('Calcs - ACA values'!$A71,ACA!$B$2:$B$156,0))</f>
        <v>475</v>
      </c>
      <c r="M71" s="27">
        <f>M$4*INDEX(ACA!$E$2:$E$156, MATCH('Calcs - ACA values'!$A71,ACA!$B$2:$B$156,0))</f>
        <v>680</v>
      </c>
      <c r="N71" s="27">
        <f>N$4*INDEX(ACA!$E$2:$E$156, MATCH('Calcs - ACA values'!$A71,ACA!$B$2:$B$156,0))</f>
        <v>445</v>
      </c>
      <c r="O71" s="27">
        <f>O$4*INDEX(ACA!$E$2:$E$156, MATCH('Calcs - ACA values'!$A71,ACA!$B$2:$B$156,0))</f>
        <v>630</v>
      </c>
      <c r="P71" s="27">
        <f>P$4*INDEX(ACA!$E$2:$E$156, MATCH('Calcs - ACA values'!$A71,ACA!$B$2:$B$156,0))</f>
        <v>410</v>
      </c>
      <c r="Q71" s="27">
        <f>Q$4*INDEX(ACA!$E$2:$E$156, MATCH('Calcs - ACA values'!$A71,ACA!$B$2:$B$156,0))</f>
        <v>580</v>
      </c>
      <c r="R71" s="27">
        <f>R$4*INDEX(ACA!$E$2:$E$156, MATCH('Calcs - ACA values'!$A71,ACA!$B$2:$B$156,0))</f>
        <v>260</v>
      </c>
      <c r="S71" s="27">
        <f>S$4*INDEX(ACA!$E$2:$E$156, MATCH('Calcs - ACA values'!$A71,ACA!$B$2:$B$156,0))</f>
        <v>415</v>
      </c>
      <c r="T71" s="27">
        <f>T$4*INDEX(ACA!$E$2:$E$156, MATCH('Calcs - ACA values'!$A71,ACA!$B$2:$B$156,0))</f>
        <v>215</v>
      </c>
      <c r="U71" s="27">
        <f>U$4*INDEX(ACA!$E$2:$E$156, MATCH('Calcs - ACA values'!$A71,ACA!$B$2:$B$156,0))</f>
        <v>310</v>
      </c>
      <c r="V71" s="27">
        <f>V$4*INDEX(ACA!$E$2:$E$156, MATCH('Calcs - ACA values'!$A71,ACA!$B$2:$B$156,0))</f>
        <v>1095</v>
      </c>
      <c r="W71" s="27">
        <f>W$4*INDEX(ACA!$E$2:$E$156, MATCH('Calcs - ACA values'!$A71,ACA!$B$2:$B$156,0))</f>
        <v>1660</v>
      </c>
      <c r="X71" s="27">
        <f>X$4*INDEX(ACA!$E$2:$E$156, MATCH('Calcs - ACA values'!$A71,ACA!$B$2:$B$156,0))</f>
        <v>550</v>
      </c>
      <c r="Y71" s="27">
        <f>Y$4*INDEX(ACA!$E$2:$E$156, MATCH('Calcs - ACA values'!$A71,ACA!$B$2:$B$156,0))</f>
        <v>1485</v>
      </c>
      <c r="Z71" s="27">
        <f>Z$4*INDEX(ACA!$E$2:$E$156, MATCH('Calcs - ACA values'!$A71,ACA!$B$2:$B$156,0))</f>
        <v>117800</v>
      </c>
      <c r="AA71" s="27">
        <f>AA$4*INDEX(ACA!$E$2:$E$156, MATCH('Calcs - ACA values'!$A71,ACA!$B$2:$B$156,0))</f>
        <v>117800</v>
      </c>
      <c r="AB71" s="27">
        <f>AB$4*INDEX(ACA!$E$2:$E$156, MATCH('Calcs - ACA values'!$A71,ACA!$B$2:$B$156,0))</f>
        <v>45000</v>
      </c>
      <c r="AC71" s="27">
        <f>AC$4*INDEX(ACA!$E$2:$E$156, MATCH('Calcs - ACA values'!$A71,ACA!$B$2:$B$156,0))</f>
        <v>70000</v>
      </c>
      <c r="AD71" s="27">
        <f>AD$4*INDEX(ACA!$E$2:$E$156, MATCH('Calcs - ACA values'!$A71,ACA!$B$2:$B$156,0))</f>
        <v>0</v>
      </c>
      <c r="AE71" s="27">
        <f>AE$4*INDEX(ACA!$E$2:$E$156, MATCH('Calcs - ACA values'!$A71,ACA!$B$2:$B$156,0))</f>
        <v>900</v>
      </c>
      <c r="AF71" s="27">
        <f>AF$4*INDEX(ACA!$E$2:$E$156, MATCH('Calcs - ACA values'!$A71,ACA!$B$2:$B$156,0))</f>
        <v>1290</v>
      </c>
    </row>
    <row r="72" spans="1:32" x14ac:dyDescent="0.35">
      <c r="A72" s="11">
        <v>394</v>
      </c>
      <c r="B72" s="18" t="s">
        <v>73</v>
      </c>
      <c r="C72" s="27">
        <f>C$4*INDEX(ACA!$E$2:$E$156, MATCH('Calcs - ACA values'!$A72,ACA!$B$2:$B$156,0))</f>
        <v>3123</v>
      </c>
      <c r="D72" s="27">
        <f>D$4*INDEX(ACA!$E$2:$E$156, MATCH('Calcs - ACA values'!$A72,ACA!$B$2:$B$156,0))</f>
        <v>4404</v>
      </c>
      <c r="E72" s="27">
        <f>E$4*INDEX(ACA!$E$2:$E$156, MATCH('Calcs - ACA values'!$A72,ACA!$B$2:$B$156,0))</f>
        <v>4963</v>
      </c>
      <c r="F72" s="27">
        <f>F$4*INDEX(ACA!$E$2:$E$156, MATCH('Calcs - ACA values'!$A72,ACA!$B$2:$B$156,0))</f>
        <v>575</v>
      </c>
      <c r="G72" s="27">
        <f>G$4*INDEX(ACA!$E$2:$E$156, MATCH('Calcs - ACA values'!$A72,ACA!$B$2:$B$156,0))</f>
        <v>840</v>
      </c>
      <c r="H72" s="27">
        <f>H$4*INDEX(ACA!$E$2:$E$156, MATCH('Calcs - ACA values'!$A72,ACA!$B$2:$B$156,0))</f>
        <v>460</v>
      </c>
      <c r="I72" s="27">
        <f>I$4*INDEX(ACA!$E$2:$E$156, MATCH('Calcs - ACA values'!$A72,ACA!$B$2:$B$156,0))</f>
        <v>460</v>
      </c>
      <c r="J72" s="27">
        <f>J$4*INDEX(ACA!$E$2:$E$156, MATCH('Calcs - ACA values'!$A72,ACA!$B$2:$B$156,0))</f>
        <v>620</v>
      </c>
      <c r="K72" s="27">
        <f>K$4*INDEX(ACA!$E$2:$E$156, MATCH('Calcs - ACA values'!$A72,ACA!$B$2:$B$156,0))</f>
        <v>865</v>
      </c>
      <c r="L72" s="27">
        <f>L$4*INDEX(ACA!$E$2:$E$156, MATCH('Calcs - ACA values'!$A72,ACA!$B$2:$B$156,0))</f>
        <v>475</v>
      </c>
      <c r="M72" s="27">
        <f>M$4*INDEX(ACA!$E$2:$E$156, MATCH('Calcs - ACA values'!$A72,ACA!$B$2:$B$156,0))</f>
        <v>680</v>
      </c>
      <c r="N72" s="27">
        <f>N$4*INDEX(ACA!$E$2:$E$156, MATCH('Calcs - ACA values'!$A72,ACA!$B$2:$B$156,0))</f>
        <v>445</v>
      </c>
      <c r="O72" s="27">
        <f>O$4*INDEX(ACA!$E$2:$E$156, MATCH('Calcs - ACA values'!$A72,ACA!$B$2:$B$156,0))</f>
        <v>630</v>
      </c>
      <c r="P72" s="27">
        <f>P$4*INDEX(ACA!$E$2:$E$156, MATCH('Calcs - ACA values'!$A72,ACA!$B$2:$B$156,0))</f>
        <v>410</v>
      </c>
      <c r="Q72" s="27">
        <f>Q$4*INDEX(ACA!$E$2:$E$156, MATCH('Calcs - ACA values'!$A72,ACA!$B$2:$B$156,0))</f>
        <v>580</v>
      </c>
      <c r="R72" s="27">
        <f>R$4*INDEX(ACA!$E$2:$E$156, MATCH('Calcs - ACA values'!$A72,ACA!$B$2:$B$156,0))</f>
        <v>260</v>
      </c>
      <c r="S72" s="27">
        <f>S$4*INDEX(ACA!$E$2:$E$156, MATCH('Calcs - ACA values'!$A72,ACA!$B$2:$B$156,0))</f>
        <v>415</v>
      </c>
      <c r="T72" s="27">
        <f>T$4*INDEX(ACA!$E$2:$E$156, MATCH('Calcs - ACA values'!$A72,ACA!$B$2:$B$156,0))</f>
        <v>215</v>
      </c>
      <c r="U72" s="27">
        <f>U$4*INDEX(ACA!$E$2:$E$156, MATCH('Calcs - ACA values'!$A72,ACA!$B$2:$B$156,0))</f>
        <v>310</v>
      </c>
      <c r="V72" s="27">
        <f>V$4*INDEX(ACA!$E$2:$E$156, MATCH('Calcs - ACA values'!$A72,ACA!$B$2:$B$156,0))</f>
        <v>1095</v>
      </c>
      <c r="W72" s="27">
        <f>W$4*INDEX(ACA!$E$2:$E$156, MATCH('Calcs - ACA values'!$A72,ACA!$B$2:$B$156,0))</f>
        <v>1660</v>
      </c>
      <c r="X72" s="27">
        <f>X$4*INDEX(ACA!$E$2:$E$156, MATCH('Calcs - ACA values'!$A72,ACA!$B$2:$B$156,0))</f>
        <v>550</v>
      </c>
      <c r="Y72" s="27">
        <f>Y$4*INDEX(ACA!$E$2:$E$156, MATCH('Calcs - ACA values'!$A72,ACA!$B$2:$B$156,0))</f>
        <v>1485</v>
      </c>
      <c r="Z72" s="27">
        <f>Z$4*INDEX(ACA!$E$2:$E$156, MATCH('Calcs - ACA values'!$A72,ACA!$B$2:$B$156,0))</f>
        <v>117800</v>
      </c>
      <c r="AA72" s="27">
        <f>AA$4*INDEX(ACA!$E$2:$E$156, MATCH('Calcs - ACA values'!$A72,ACA!$B$2:$B$156,0))</f>
        <v>117800</v>
      </c>
      <c r="AB72" s="27">
        <f>AB$4*INDEX(ACA!$E$2:$E$156, MATCH('Calcs - ACA values'!$A72,ACA!$B$2:$B$156,0))</f>
        <v>45000</v>
      </c>
      <c r="AC72" s="27">
        <f>AC$4*INDEX(ACA!$E$2:$E$156, MATCH('Calcs - ACA values'!$A72,ACA!$B$2:$B$156,0))</f>
        <v>70000</v>
      </c>
      <c r="AD72" s="27">
        <f>AD$4*INDEX(ACA!$E$2:$E$156, MATCH('Calcs - ACA values'!$A72,ACA!$B$2:$B$156,0))</f>
        <v>0</v>
      </c>
      <c r="AE72" s="27">
        <f>AE$4*INDEX(ACA!$E$2:$E$156, MATCH('Calcs - ACA values'!$A72,ACA!$B$2:$B$156,0))</f>
        <v>900</v>
      </c>
      <c r="AF72" s="27">
        <f>AF$4*INDEX(ACA!$E$2:$E$156, MATCH('Calcs - ACA values'!$A72,ACA!$B$2:$B$156,0))</f>
        <v>1290</v>
      </c>
    </row>
    <row r="73" spans="1:32" x14ac:dyDescent="0.35">
      <c r="A73" s="11">
        <v>420</v>
      </c>
      <c r="B73" s="18" t="s">
        <v>74</v>
      </c>
      <c r="C73" s="27" t="e">
        <f>C$4*INDEX(ACA!$E$2:$E$156, MATCH('Calcs - ACA values'!$A73,ACA!$B$2:$B$156,0))</f>
        <v>#N/A</v>
      </c>
      <c r="D73" s="27" t="e">
        <f>D$4*INDEX(ACA!$E$2:$E$156, MATCH('Calcs - ACA values'!$A73,ACA!$B$2:$B$156,0))</f>
        <v>#N/A</v>
      </c>
      <c r="E73" s="27" t="e">
        <f>E$4*INDEX(ACA!$E$2:$E$156, MATCH('Calcs - ACA values'!$A73,ACA!$B$2:$B$156,0))</f>
        <v>#N/A</v>
      </c>
      <c r="F73" s="27" t="e">
        <f>F$4*INDEX(ACA!$E$2:$E$156, MATCH('Calcs - ACA values'!$A73,ACA!$B$2:$B$156,0))</f>
        <v>#N/A</v>
      </c>
      <c r="G73" s="27" t="e">
        <f>G$4*INDEX(ACA!$E$2:$E$156, MATCH('Calcs - ACA values'!$A73,ACA!$B$2:$B$156,0))</f>
        <v>#N/A</v>
      </c>
      <c r="H73" s="27" t="e">
        <f>H$4*INDEX(ACA!$E$2:$E$156, MATCH('Calcs - ACA values'!$A73,ACA!$B$2:$B$156,0))</f>
        <v>#N/A</v>
      </c>
      <c r="I73" s="27" t="e">
        <f>I$4*INDEX(ACA!$E$2:$E$156, MATCH('Calcs - ACA values'!$A73,ACA!$B$2:$B$156,0))</f>
        <v>#N/A</v>
      </c>
      <c r="J73" s="27" t="e">
        <f>J$4*INDEX(ACA!$E$2:$E$156, MATCH('Calcs - ACA values'!$A73,ACA!$B$2:$B$156,0))</f>
        <v>#N/A</v>
      </c>
      <c r="K73" s="27" t="e">
        <f>K$4*INDEX(ACA!$E$2:$E$156, MATCH('Calcs - ACA values'!$A73,ACA!$B$2:$B$156,0))</f>
        <v>#N/A</v>
      </c>
      <c r="L73" s="27" t="e">
        <f>L$4*INDEX(ACA!$E$2:$E$156, MATCH('Calcs - ACA values'!$A73,ACA!$B$2:$B$156,0))</f>
        <v>#N/A</v>
      </c>
      <c r="M73" s="27" t="e">
        <f>M$4*INDEX(ACA!$E$2:$E$156, MATCH('Calcs - ACA values'!$A73,ACA!$B$2:$B$156,0))</f>
        <v>#N/A</v>
      </c>
      <c r="N73" s="27" t="e">
        <f>N$4*INDEX(ACA!$E$2:$E$156, MATCH('Calcs - ACA values'!$A73,ACA!$B$2:$B$156,0))</f>
        <v>#N/A</v>
      </c>
      <c r="O73" s="27" t="e">
        <f>O$4*INDEX(ACA!$E$2:$E$156, MATCH('Calcs - ACA values'!$A73,ACA!$B$2:$B$156,0))</f>
        <v>#N/A</v>
      </c>
      <c r="P73" s="27" t="e">
        <f>P$4*INDEX(ACA!$E$2:$E$156, MATCH('Calcs - ACA values'!$A73,ACA!$B$2:$B$156,0))</f>
        <v>#N/A</v>
      </c>
      <c r="Q73" s="27" t="e">
        <f>Q$4*INDEX(ACA!$E$2:$E$156, MATCH('Calcs - ACA values'!$A73,ACA!$B$2:$B$156,0))</f>
        <v>#N/A</v>
      </c>
      <c r="R73" s="27" t="e">
        <f>R$4*INDEX(ACA!$E$2:$E$156, MATCH('Calcs - ACA values'!$A73,ACA!$B$2:$B$156,0))</f>
        <v>#N/A</v>
      </c>
      <c r="S73" s="27" t="e">
        <f>S$4*INDEX(ACA!$E$2:$E$156, MATCH('Calcs - ACA values'!$A73,ACA!$B$2:$B$156,0))</f>
        <v>#N/A</v>
      </c>
      <c r="T73" s="27" t="e">
        <f>T$4*INDEX(ACA!$E$2:$E$156, MATCH('Calcs - ACA values'!$A73,ACA!$B$2:$B$156,0))</f>
        <v>#N/A</v>
      </c>
      <c r="U73" s="27" t="e">
        <f>U$4*INDEX(ACA!$E$2:$E$156, MATCH('Calcs - ACA values'!$A73,ACA!$B$2:$B$156,0))</f>
        <v>#N/A</v>
      </c>
      <c r="V73" s="27" t="e">
        <f>V$4*INDEX(ACA!$E$2:$E$156, MATCH('Calcs - ACA values'!$A73,ACA!$B$2:$B$156,0))</f>
        <v>#N/A</v>
      </c>
      <c r="W73" s="27" t="e">
        <f>W$4*INDEX(ACA!$E$2:$E$156, MATCH('Calcs - ACA values'!$A73,ACA!$B$2:$B$156,0))</f>
        <v>#N/A</v>
      </c>
      <c r="X73" s="27" t="e">
        <f>X$4*INDEX(ACA!$E$2:$E$156, MATCH('Calcs - ACA values'!$A73,ACA!$B$2:$B$156,0))</f>
        <v>#N/A</v>
      </c>
      <c r="Y73" s="27" t="e">
        <f>Y$4*INDEX(ACA!$E$2:$E$156, MATCH('Calcs - ACA values'!$A73,ACA!$B$2:$B$156,0))</f>
        <v>#N/A</v>
      </c>
      <c r="Z73" s="27" t="e">
        <f>Z$4*INDEX(ACA!$E$2:$E$156, MATCH('Calcs - ACA values'!$A73,ACA!$B$2:$B$156,0))</f>
        <v>#N/A</v>
      </c>
      <c r="AA73" s="27" t="e">
        <f>AA$4*INDEX(ACA!$E$2:$E$156, MATCH('Calcs - ACA values'!$A73,ACA!$B$2:$B$156,0))</f>
        <v>#N/A</v>
      </c>
      <c r="AB73" s="27" t="e">
        <f>AB$4*INDEX(ACA!$E$2:$E$156, MATCH('Calcs - ACA values'!$A73,ACA!$B$2:$B$156,0))</f>
        <v>#N/A</v>
      </c>
      <c r="AC73" s="27" t="e">
        <f>AC$4*INDEX(ACA!$E$2:$E$156, MATCH('Calcs - ACA values'!$A73,ACA!$B$2:$B$156,0))</f>
        <v>#N/A</v>
      </c>
      <c r="AD73" s="27" t="e">
        <f>AD$4*INDEX(ACA!$E$2:$E$156, MATCH('Calcs - ACA values'!$A73,ACA!$B$2:$B$156,0))</f>
        <v>#N/A</v>
      </c>
      <c r="AE73" s="27" t="e">
        <f>AE$4*INDEX(ACA!$E$2:$E$156, MATCH('Calcs - ACA values'!$A73,ACA!$B$2:$B$156,0))</f>
        <v>#N/A</v>
      </c>
      <c r="AF73" s="27" t="e">
        <f>AF$4*INDEX(ACA!$E$2:$E$156, MATCH('Calcs - ACA values'!$A73,ACA!$B$2:$B$156,0))</f>
        <v>#N/A</v>
      </c>
    </row>
    <row r="74" spans="1:32" x14ac:dyDescent="0.35">
      <c r="A74" s="11">
        <v>800</v>
      </c>
      <c r="B74" s="18" t="s">
        <v>76</v>
      </c>
      <c r="C74" s="27">
        <f>C$4*INDEX(ACA!$E$2:$E$156, MATCH('Calcs - ACA values'!$A74,ACA!$B$2:$B$156,0))</f>
        <v>3168.5645700000005</v>
      </c>
      <c r="D74" s="27">
        <f>D$4*INDEX(ACA!$E$2:$E$156, MATCH('Calcs - ACA values'!$A74,ACA!$B$2:$B$156,0))</f>
        <v>4468.2543600000008</v>
      </c>
      <c r="E74" s="27">
        <f>E$4*INDEX(ACA!$E$2:$E$156, MATCH('Calcs - ACA values'!$A74,ACA!$B$2:$B$156,0))</f>
        <v>5035.4101700000001</v>
      </c>
      <c r="F74" s="27">
        <f>F$4*INDEX(ACA!$E$2:$E$156, MATCH('Calcs - ACA values'!$A74,ACA!$B$2:$B$156,0))</f>
        <v>583.38925000000006</v>
      </c>
      <c r="G74" s="27">
        <f>G$4*INDEX(ACA!$E$2:$E$156, MATCH('Calcs - ACA values'!$A74,ACA!$B$2:$B$156,0))</f>
        <v>852.25560000000007</v>
      </c>
      <c r="H74" s="27">
        <f>H$4*INDEX(ACA!$E$2:$E$156, MATCH('Calcs - ACA values'!$A74,ACA!$B$2:$B$156,0))</f>
        <v>466.71140000000003</v>
      </c>
      <c r="I74" s="27">
        <f>I$4*INDEX(ACA!$E$2:$E$156, MATCH('Calcs - ACA values'!$A74,ACA!$B$2:$B$156,0))</f>
        <v>466.71140000000003</v>
      </c>
      <c r="J74" s="27">
        <f>J$4*INDEX(ACA!$E$2:$E$156, MATCH('Calcs - ACA values'!$A74,ACA!$B$2:$B$156,0))</f>
        <v>629.0458000000001</v>
      </c>
      <c r="K74" s="27">
        <f>K$4*INDEX(ACA!$E$2:$E$156, MATCH('Calcs - ACA values'!$A74,ACA!$B$2:$B$156,0))</f>
        <v>877.62035000000014</v>
      </c>
      <c r="L74" s="27">
        <f>L$4*INDEX(ACA!$E$2:$E$156, MATCH('Calcs - ACA values'!$A74,ACA!$B$2:$B$156,0))</f>
        <v>481.93025000000006</v>
      </c>
      <c r="M74" s="27">
        <f>M$4*INDEX(ACA!$E$2:$E$156, MATCH('Calcs - ACA values'!$A74,ACA!$B$2:$B$156,0))</f>
        <v>689.92120000000011</v>
      </c>
      <c r="N74" s="27">
        <f>N$4*INDEX(ACA!$E$2:$E$156, MATCH('Calcs - ACA values'!$A74,ACA!$B$2:$B$156,0))</f>
        <v>451.49255000000005</v>
      </c>
      <c r="O74" s="27">
        <f>O$4*INDEX(ACA!$E$2:$E$156, MATCH('Calcs - ACA values'!$A74,ACA!$B$2:$B$156,0))</f>
        <v>639.19170000000008</v>
      </c>
      <c r="P74" s="27">
        <f>P$4*INDEX(ACA!$E$2:$E$156, MATCH('Calcs - ACA values'!$A74,ACA!$B$2:$B$156,0))</f>
        <v>415.98190000000005</v>
      </c>
      <c r="Q74" s="27">
        <f>Q$4*INDEX(ACA!$E$2:$E$156, MATCH('Calcs - ACA values'!$A74,ACA!$B$2:$B$156,0))</f>
        <v>588.46220000000005</v>
      </c>
      <c r="R74" s="27">
        <f>R$4*INDEX(ACA!$E$2:$E$156, MATCH('Calcs - ACA values'!$A74,ACA!$B$2:$B$156,0))</f>
        <v>263.79340000000002</v>
      </c>
      <c r="S74" s="27">
        <f>S$4*INDEX(ACA!$E$2:$E$156, MATCH('Calcs - ACA values'!$A74,ACA!$B$2:$B$156,0))</f>
        <v>421.05485000000004</v>
      </c>
      <c r="T74" s="27">
        <f>T$4*INDEX(ACA!$E$2:$E$156, MATCH('Calcs - ACA values'!$A74,ACA!$B$2:$B$156,0))</f>
        <v>218.13685000000001</v>
      </c>
      <c r="U74" s="27">
        <f>U$4*INDEX(ACA!$E$2:$E$156, MATCH('Calcs - ACA values'!$A74,ACA!$B$2:$B$156,0))</f>
        <v>314.52290000000005</v>
      </c>
      <c r="V74" s="27">
        <f>V$4*INDEX(ACA!$E$2:$E$156, MATCH('Calcs - ACA values'!$A74,ACA!$B$2:$B$156,0))</f>
        <v>1110.9760500000002</v>
      </c>
      <c r="W74" s="27">
        <f>W$4*INDEX(ACA!$E$2:$E$156, MATCH('Calcs - ACA values'!$A74,ACA!$B$2:$B$156,0))</f>
        <v>1684.2194000000002</v>
      </c>
      <c r="X74" s="27">
        <f>X$4*INDEX(ACA!$E$2:$E$156, MATCH('Calcs - ACA values'!$A74,ACA!$B$2:$B$156,0))</f>
        <v>558.0245000000001</v>
      </c>
      <c r="Y74" s="27">
        <f>Y$4*INDEX(ACA!$E$2:$E$156, MATCH('Calcs - ACA values'!$A74,ACA!$B$2:$B$156,0))</f>
        <v>1506.6661500000002</v>
      </c>
      <c r="Z74" s="27">
        <f>Z$4*INDEX(ACA!$E$2:$E$156, MATCH('Calcs - ACA values'!$A74,ACA!$B$2:$B$156,0))</f>
        <v>119518.70200000002</v>
      </c>
      <c r="AA74" s="27">
        <f>AA$4*INDEX(ACA!$E$2:$E$156, MATCH('Calcs - ACA values'!$A74,ACA!$B$2:$B$156,0))</f>
        <v>119518.70200000002</v>
      </c>
      <c r="AB74" s="27">
        <f>AB$4*INDEX(ACA!$E$2:$E$156, MATCH('Calcs - ACA values'!$A74,ACA!$B$2:$B$156,0))</f>
        <v>45656.55</v>
      </c>
      <c r="AC74" s="27">
        <f>AC$4*INDEX(ACA!$E$2:$E$156, MATCH('Calcs - ACA values'!$A74,ACA!$B$2:$B$156,0))</f>
        <v>71021.3</v>
      </c>
      <c r="AD74" s="27">
        <f>AD$4*INDEX(ACA!$E$2:$E$156, MATCH('Calcs - ACA values'!$A74,ACA!$B$2:$B$156,0))</f>
        <v>0</v>
      </c>
      <c r="AE74" s="27">
        <f>AE$4*INDEX(ACA!$E$2:$E$156, MATCH('Calcs - ACA values'!$A74,ACA!$B$2:$B$156,0))</f>
        <v>913.13100000000009</v>
      </c>
      <c r="AF74" s="27">
        <f>AF$4*INDEX(ACA!$E$2:$E$156, MATCH('Calcs - ACA values'!$A74,ACA!$B$2:$B$156,0))</f>
        <v>1308.8211000000001</v>
      </c>
    </row>
    <row r="75" spans="1:32" x14ac:dyDescent="0.35">
      <c r="A75" s="11">
        <v>801</v>
      </c>
      <c r="B75" s="18" t="s">
        <v>77</v>
      </c>
      <c r="C75" s="27">
        <f>C$4*INDEX(ACA!$E$2:$E$156, MATCH('Calcs - ACA values'!$A75,ACA!$B$2:$B$156,0))</f>
        <v>3168.5645700000005</v>
      </c>
      <c r="D75" s="27">
        <f>D$4*INDEX(ACA!$E$2:$E$156, MATCH('Calcs - ACA values'!$A75,ACA!$B$2:$B$156,0))</f>
        <v>4468.2543600000008</v>
      </c>
      <c r="E75" s="27">
        <f>E$4*INDEX(ACA!$E$2:$E$156, MATCH('Calcs - ACA values'!$A75,ACA!$B$2:$B$156,0))</f>
        <v>5035.4101700000001</v>
      </c>
      <c r="F75" s="27">
        <f>F$4*INDEX(ACA!$E$2:$E$156, MATCH('Calcs - ACA values'!$A75,ACA!$B$2:$B$156,0))</f>
        <v>583.38925000000006</v>
      </c>
      <c r="G75" s="27">
        <f>G$4*INDEX(ACA!$E$2:$E$156, MATCH('Calcs - ACA values'!$A75,ACA!$B$2:$B$156,0))</f>
        <v>852.25560000000007</v>
      </c>
      <c r="H75" s="27">
        <f>H$4*INDEX(ACA!$E$2:$E$156, MATCH('Calcs - ACA values'!$A75,ACA!$B$2:$B$156,0))</f>
        <v>466.71140000000003</v>
      </c>
      <c r="I75" s="27">
        <f>I$4*INDEX(ACA!$E$2:$E$156, MATCH('Calcs - ACA values'!$A75,ACA!$B$2:$B$156,0))</f>
        <v>466.71140000000003</v>
      </c>
      <c r="J75" s="27">
        <f>J$4*INDEX(ACA!$E$2:$E$156, MATCH('Calcs - ACA values'!$A75,ACA!$B$2:$B$156,0))</f>
        <v>629.0458000000001</v>
      </c>
      <c r="K75" s="27">
        <f>K$4*INDEX(ACA!$E$2:$E$156, MATCH('Calcs - ACA values'!$A75,ACA!$B$2:$B$156,0))</f>
        <v>877.62035000000014</v>
      </c>
      <c r="L75" s="27">
        <f>L$4*INDEX(ACA!$E$2:$E$156, MATCH('Calcs - ACA values'!$A75,ACA!$B$2:$B$156,0))</f>
        <v>481.93025000000006</v>
      </c>
      <c r="M75" s="27">
        <f>M$4*INDEX(ACA!$E$2:$E$156, MATCH('Calcs - ACA values'!$A75,ACA!$B$2:$B$156,0))</f>
        <v>689.92120000000011</v>
      </c>
      <c r="N75" s="27">
        <f>N$4*INDEX(ACA!$E$2:$E$156, MATCH('Calcs - ACA values'!$A75,ACA!$B$2:$B$156,0))</f>
        <v>451.49255000000005</v>
      </c>
      <c r="O75" s="27">
        <f>O$4*INDEX(ACA!$E$2:$E$156, MATCH('Calcs - ACA values'!$A75,ACA!$B$2:$B$156,0))</f>
        <v>639.19170000000008</v>
      </c>
      <c r="P75" s="27">
        <f>P$4*INDEX(ACA!$E$2:$E$156, MATCH('Calcs - ACA values'!$A75,ACA!$B$2:$B$156,0))</f>
        <v>415.98190000000005</v>
      </c>
      <c r="Q75" s="27">
        <f>Q$4*INDEX(ACA!$E$2:$E$156, MATCH('Calcs - ACA values'!$A75,ACA!$B$2:$B$156,0))</f>
        <v>588.46220000000005</v>
      </c>
      <c r="R75" s="27">
        <f>R$4*INDEX(ACA!$E$2:$E$156, MATCH('Calcs - ACA values'!$A75,ACA!$B$2:$B$156,0))</f>
        <v>263.79340000000002</v>
      </c>
      <c r="S75" s="27">
        <f>S$4*INDEX(ACA!$E$2:$E$156, MATCH('Calcs - ACA values'!$A75,ACA!$B$2:$B$156,0))</f>
        <v>421.05485000000004</v>
      </c>
      <c r="T75" s="27">
        <f>T$4*INDEX(ACA!$E$2:$E$156, MATCH('Calcs - ACA values'!$A75,ACA!$B$2:$B$156,0))</f>
        <v>218.13685000000001</v>
      </c>
      <c r="U75" s="27">
        <f>U$4*INDEX(ACA!$E$2:$E$156, MATCH('Calcs - ACA values'!$A75,ACA!$B$2:$B$156,0))</f>
        <v>314.52290000000005</v>
      </c>
      <c r="V75" s="27">
        <f>V$4*INDEX(ACA!$E$2:$E$156, MATCH('Calcs - ACA values'!$A75,ACA!$B$2:$B$156,0))</f>
        <v>1110.9760500000002</v>
      </c>
      <c r="W75" s="27">
        <f>W$4*INDEX(ACA!$E$2:$E$156, MATCH('Calcs - ACA values'!$A75,ACA!$B$2:$B$156,0))</f>
        <v>1684.2194000000002</v>
      </c>
      <c r="X75" s="27">
        <f>X$4*INDEX(ACA!$E$2:$E$156, MATCH('Calcs - ACA values'!$A75,ACA!$B$2:$B$156,0))</f>
        <v>558.0245000000001</v>
      </c>
      <c r="Y75" s="27">
        <f>Y$4*INDEX(ACA!$E$2:$E$156, MATCH('Calcs - ACA values'!$A75,ACA!$B$2:$B$156,0))</f>
        <v>1506.6661500000002</v>
      </c>
      <c r="Z75" s="27">
        <f>Z$4*INDEX(ACA!$E$2:$E$156, MATCH('Calcs - ACA values'!$A75,ACA!$B$2:$B$156,0))</f>
        <v>119518.70200000002</v>
      </c>
      <c r="AA75" s="27">
        <f>AA$4*INDEX(ACA!$E$2:$E$156, MATCH('Calcs - ACA values'!$A75,ACA!$B$2:$B$156,0))</f>
        <v>119518.70200000002</v>
      </c>
      <c r="AB75" s="27">
        <f>AB$4*INDEX(ACA!$E$2:$E$156, MATCH('Calcs - ACA values'!$A75,ACA!$B$2:$B$156,0))</f>
        <v>45656.55</v>
      </c>
      <c r="AC75" s="27">
        <f>AC$4*INDEX(ACA!$E$2:$E$156, MATCH('Calcs - ACA values'!$A75,ACA!$B$2:$B$156,0))</f>
        <v>71021.3</v>
      </c>
      <c r="AD75" s="27">
        <f>AD$4*INDEX(ACA!$E$2:$E$156, MATCH('Calcs - ACA values'!$A75,ACA!$B$2:$B$156,0))</f>
        <v>0</v>
      </c>
      <c r="AE75" s="27">
        <f>AE$4*INDEX(ACA!$E$2:$E$156, MATCH('Calcs - ACA values'!$A75,ACA!$B$2:$B$156,0))</f>
        <v>913.13100000000009</v>
      </c>
      <c r="AF75" s="27">
        <f>AF$4*INDEX(ACA!$E$2:$E$156, MATCH('Calcs - ACA values'!$A75,ACA!$B$2:$B$156,0))</f>
        <v>1308.8211000000001</v>
      </c>
    </row>
    <row r="76" spans="1:32" x14ac:dyDescent="0.35">
      <c r="A76" s="11">
        <v>802</v>
      </c>
      <c r="B76" s="18" t="s">
        <v>78</v>
      </c>
      <c r="C76" s="27">
        <f>C$4*INDEX(ACA!$E$2:$E$156, MATCH('Calcs - ACA values'!$A76,ACA!$B$2:$B$156,0))</f>
        <v>3168.5645700000005</v>
      </c>
      <c r="D76" s="27">
        <f>D$4*INDEX(ACA!$E$2:$E$156, MATCH('Calcs - ACA values'!$A76,ACA!$B$2:$B$156,0))</f>
        <v>4468.2543600000008</v>
      </c>
      <c r="E76" s="27">
        <f>E$4*INDEX(ACA!$E$2:$E$156, MATCH('Calcs - ACA values'!$A76,ACA!$B$2:$B$156,0))</f>
        <v>5035.4101700000001</v>
      </c>
      <c r="F76" s="27">
        <f>F$4*INDEX(ACA!$E$2:$E$156, MATCH('Calcs - ACA values'!$A76,ACA!$B$2:$B$156,0))</f>
        <v>583.38925000000006</v>
      </c>
      <c r="G76" s="27">
        <f>G$4*INDEX(ACA!$E$2:$E$156, MATCH('Calcs - ACA values'!$A76,ACA!$B$2:$B$156,0))</f>
        <v>852.25560000000007</v>
      </c>
      <c r="H76" s="27">
        <f>H$4*INDEX(ACA!$E$2:$E$156, MATCH('Calcs - ACA values'!$A76,ACA!$B$2:$B$156,0))</f>
        <v>466.71140000000003</v>
      </c>
      <c r="I76" s="27">
        <f>I$4*INDEX(ACA!$E$2:$E$156, MATCH('Calcs - ACA values'!$A76,ACA!$B$2:$B$156,0))</f>
        <v>466.71140000000003</v>
      </c>
      <c r="J76" s="27">
        <f>J$4*INDEX(ACA!$E$2:$E$156, MATCH('Calcs - ACA values'!$A76,ACA!$B$2:$B$156,0))</f>
        <v>629.0458000000001</v>
      </c>
      <c r="K76" s="27">
        <f>K$4*INDEX(ACA!$E$2:$E$156, MATCH('Calcs - ACA values'!$A76,ACA!$B$2:$B$156,0))</f>
        <v>877.62035000000014</v>
      </c>
      <c r="L76" s="27">
        <f>L$4*INDEX(ACA!$E$2:$E$156, MATCH('Calcs - ACA values'!$A76,ACA!$B$2:$B$156,0))</f>
        <v>481.93025000000006</v>
      </c>
      <c r="M76" s="27">
        <f>M$4*INDEX(ACA!$E$2:$E$156, MATCH('Calcs - ACA values'!$A76,ACA!$B$2:$B$156,0))</f>
        <v>689.92120000000011</v>
      </c>
      <c r="N76" s="27">
        <f>N$4*INDEX(ACA!$E$2:$E$156, MATCH('Calcs - ACA values'!$A76,ACA!$B$2:$B$156,0))</f>
        <v>451.49255000000005</v>
      </c>
      <c r="O76" s="27">
        <f>O$4*INDEX(ACA!$E$2:$E$156, MATCH('Calcs - ACA values'!$A76,ACA!$B$2:$B$156,0))</f>
        <v>639.19170000000008</v>
      </c>
      <c r="P76" s="27">
        <f>P$4*INDEX(ACA!$E$2:$E$156, MATCH('Calcs - ACA values'!$A76,ACA!$B$2:$B$156,0))</f>
        <v>415.98190000000005</v>
      </c>
      <c r="Q76" s="27">
        <f>Q$4*INDEX(ACA!$E$2:$E$156, MATCH('Calcs - ACA values'!$A76,ACA!$B$2:$B$156,0))</f>
        <v>588.46220000000005</v>
      </c>
      <c r="R76" s="27">
        <f>R$4*INDEX(ACA!$E$2:$E$156, MATCH('Calcs - ACA values'!$A76,ACA!$B$2:$B$156,0))</f>
        <v>263.79340000000002</v>
      </c>
      <c r="S76" s="27">
        <f>S$4*INDEX(ACA!$E$2:$E$156, MATCH('Calcs - ACA values'!$A76,ACA!$B$2:$B$156,0))</f>
        <v>421.05485000000004</v>
      </c>
      <c r="T76" s="27">
        <f>T$4*INDEX(ACA!$E$2:$E$156, MATCH('Calcs - ACA values'!$A76,ACA!$B$2:$B$156,0))</f>
        <v>218.13685000000001</v>
      </c>
      <c r="U76" s="27">
        <f>U$4*INDEX(ACA!$E$2:$E$156, MATCH('Calcs - ACA values'!$A76,ACA!$B$2:$B$156,0))</f>
        <v>314.52290000000005</v>
      </c>
      <c r="V76" s="27">
        <f>V$4*INDEX(ACA!$E$2:$E$156, MATCH('Calcs - ACA values'!$A76,ACA!$B$2:$B$156,0))</f>
        <v>1110.9760500000002</v>
      </c>
      <c r="W76" s="27">
        <f>W$4*INDEX(ACA!$E$2:$E$156, MATCH('Calcs - ACA values'!$A76,ACA!$B$2:$B$156,0))</f>
        <v>1684.2194000000002</v>
      </c>
      <c r="X76" s="27">
        <f>X$4*INDEX(ACA!$E$2:$E$156, MATCH('Calcs - ACA values'!$A76,ACA!$B$2:$B$156,0))</f>
        <v>558.0245000000001</v>
      </c>
      <c r="Y76" s="27">
        <f>Y$4*INDEX(ACA!$E$2:$E$156, MATCH('Calcs - ACA values'!$A76,ACA!$B$2:$B$156,0))</f>
        <v>1506.6661500000002</v>
      </c>
      <c r="Z76" s="27">
        <f>Z$4*INDEX(ACA!$E$2:$E$156, MATCH('Calcs - ACA values'!$A76,ACA!$B$2:$B$156,0))</f>
        <v>119518.70200000002</v>
      </c>
      <c r="AA76" s="27">
        <f>AA$4*INDEX(ACA!$E$2:$E$156, MATCH('Calcs - ACA values'!$A76,ACA!$B$2:$B$156,0))</f>
        <v>119518.70200000002</v>
      </c>
      <c r="AB76" s="27">
        <f>AB$4*INDEX(ACA!$E$2:$E$156, MATCH('Calcs - ACA values'!$A76,ACA!$B$2:$B$156,0))</f>
        <v>45656.55</v>
      </c>
      <c r="AC76" s="27">
        <f>AC$4*INDEX(ACA!$E$2:$E$156, MATCH('Calcs - ACA values'!$A76,ACA!$B$2:$B$156,0))</f>
        <v>71021.3</v>
      </c>
      <c r="AD76" s="27">
        <f>AD$4*INDEX(ACA!$E$2:$E$156, MATCH('Calcs - ACA values'!$A76,ACA!$B$2:$B$156,0))</f>
        <v>0</v>
      </c>
      <c r="AE76" s="27">
        <f>AE$4*INDEX(ACA!$E$2:$E$156, MATCH('Calcs - ACA values'!$A76,ACA!$B$2:$B$156,0))</f>
        <v>913.13100000000009</v>
      </c>
      <c r="AF76" s="27">
        <f>AF$4*INDEX(ACA!$E$2:$E$156, MATCH('Calcs - ACA values'!$A76,ACA!$B$2:$B$156,0))</f>
        <v>1308.8211000000001</v>
      </c>
    </row>
    <row r="77" spans="1:32" x14ac:dyDescent="0.35">
      <c r="A77" s="11">
        <v>803</v>
      </c>
      <c r="B77" s="18" t="s">
        <v>79</v>
      </c>
      <c r="C77" s="27">
        <f>C$4*INDEX(ACA!$E$2:$E$156, MATCH('Calcs - ACA values'!$A77,ACA!$B$2:$B$156,0))</f>
        <v>3168.5645700000005</v>
      </c>
      <c r="D77" s="27">
        <f>D$4*INDEX(ACA!$E$2:$E$156, MATCH('Calcs - ACA values'!$A77,ACA!$B$2:$B$156,0))</f>
        <v>4468.2543600000008</v>
      </c>
      <c r="E77" s="27">
        <f>E$4*INDEX(ACA!$E$2:$E$156, MATCH('Calcs - ACA values'!$A77,ACA!$B$2:$B$156,0))</f>
        <v>5035.4101700000001</v>
      </c>
      <c r="F77" s="27">
        <f>F$4*INDEX(ACA!$E$2:$E$156, MATCH('Calcs - ACA values'!$A77,ACA!$B$2:$B$156,0))</f>
        <v>583.38925000000006</v>
      </c>
      <c r="G77" s="27">
        <f>G$4*INDEX(ACA!$E$2:$E$156, MATCH('Calcs - ACA values'!$A77,ACA!$B$2:$B$156,0))</f>
        <v>852.25560000000007</v>
      </c>
      <c r="H77" s="27">
        <f>H$4*INDEX(ACA!$E$2:$E$156, MATCH('Calcs - ACA values'!$A77,ACA!$B$2:$B$156,0))</f>
        <v>466.71140000000003</v>
      </c>
      <c r="I77" s="27">
        <f>I$4*INDEX(ACA!$E$2:$E$156, MATCH('Calcs - ACA values'!$A77,ACA!$B$2:$B$156,0))</f>
        <v>466.71140000000003</v>
      </c>
      <c r="J77" s="27">
        <f>J$4*INDEX(ACA!$E$2:$E$156, MATCH('Calcs - ACA values'!$A77,ACA!$B$2:$B$156,0))</f>
        <v>629.0458000000001</v>
      </c>
      <c r="K77" s="27">
        <f>K$4*INDEX(ACA!$E$2:$E$156, MATCH('Calcs - ACA values'!$A77,ACA!$B$2:$B$156,0))</f>
        <v>877.62035000000014</v>
      </c>
      <c r="L77" s="27">
        <f>L$4*INDEX(ACA!$E$2:$E$156, MATCH('Calcs - ACA values'!$A77,ACA!$B$2:$B$156,0))</f>
        <v>481.93025000000006</v>
      </c>
      <c r="M77" s="27">
        <f>M$4*INDEX(ACA!$E$2:$E$156, MATCH('Calcs - ACA values'!$A77,ACA!$B$2:$B$156,0))</f>
        <v>689.92120000000011</v>
      </c>
      <c r="N77" s="27">
        <f>N$4*INDEX(ACA!$E$2:$E$156, MATCH('Calcs - ACA values'!$A77,ACA!$B$2:$B$156,0))</f>
        <v>451.49255000000005</v>
      </c>
      <c r="O77" s="27">
        <f>O$4*INDEX(ACA!$E$2:$E$156, MATCH('Calcs - ACA values'!$A77,ACA!$B$2:$B$156,0))</f>
        <v>639.19170000000008</v>
      </c>
      <c r="P77" s="27">
        <f>P$4*INDEX(ACA!$E$2:$E$156, MATCH('Calcs - ACA values'!$A77,ACA!$B$2:$B$156,0))</f>
        <v>415.98190000000005</v>
      </c>
      <c r="Q77" s="27">
        <f>Q$4*INDEX(ACA!$E$2:$E$156, MATCH('Calcs - ACA values'!$A77,ACA!$B$2:$B$156,0))</f>
        <v>588.46220000000005</v>
      </c>
      <c r="R77" s="27">
        <f>R$4*INDEX(ACA!$E$2:$E$156, MATCH('Calcs - ACA values'!$A77,ACA!$B$2:$B$156,0))</f>
        <v>263.79340000000002</v>
      </c>
      <c r="S77" s="27">
        <f>S$4*INDEX(ACA!$E$2:$E$156, MATCH('Calcs - ACA values'!$A77,ACA!$B$2:$B$156,0))</f>
        <v>421.05485000000004</v>
      </c>
      <c r="T77" s="27">
        <f>T$4*INDEX(ACA!$E$2:$E$156, MATCH('Calcs - ACA values'!$A77,ACA!$B$2:$B$156,0))</f>
        <v>218.13685000000001</v>
      </c>
      <c r="U77" s="27">
        <f>U$4*INDEX(ACA!$E$2:$E$156, MATCH('Calcs - ACA values'!$A77,ACA!$B$2:$B$156,0))</f>
        <v>314.52290000000005</v>
      </c>
      <c r="V77" s="27">
        <f>V$4*INDEX(ACA!$E$2:$E$156, MATCH('Calcs - ACA values'!$A77,ACA!$B$2:$B$156,0))</f>
        <v>1110.9760500000002</v>
      </c>
      <c r="W77" s="27">
        <f>W$4*INDEX(ACA!$E$2:$E$156, MATCH('Calcs - ACA values'!$A77,ACA!$B$2:$B$156,0))</f>
        <v>1684.2194000000002</v>
      </c>
      <c r="X77" s="27">
        <f>X$4*INDEX(ACA!$E$2:$E$156, MATCH('Calcs - ACA values'!$A77,ACA!$B$2:$B$156,0))</f>
        <v>558.0245000000001</v>
      </c>
      <c r="Y77" s="27">
        <f>Y$4*INDEX(ACA!$E$2:$E$156, MATCH('Calcs - ACA values'!$A77,ACA!$B$2:$B$156,0))</f>
        <v>1506.6661500000002</v>
      </c>
      <c r="Z77" s="27">
        <f>Z$4*INDEX(ACA!$E$2:$E$156, MATCH('Calcs - ACA values'!$A77,ACA!$B$2:$B$156,0))</f>
        <v>119518.70200000002</v>
      </c>
      <c r="AA77" s="27">
        <f>AA$4*INDEX(ACA!$E$2:$E$156, MATCH('Calcs - ACA values'!$A77,ACA!$B$2:$B$156,0))</f>
        <v>119518.70200000002</v>
      </c>
      <c r="AB77" s="27">
        <f>AB$4*INDEX(ACA!$E$2:$E$156, MATCH('Calcs - ACA values'!$A77,ACA!$B$2:$B$156,0))</f>
        <v>45656.55</v>
      </c>
      <c r="AC77" s="27">
        <f>AC$4*INDEX(ACA!$E$2:$E$156, MATCH('Calcs - ACA values'!$A77,ACA!$B$2:$B$156,0))</f>
        <v>71021.3</v>
      </c>
      <c r="AD77" s="27">
        <f>AD$4*INDEX(ACA!$E$2:$E$156, MATCH('Calcs - ACA values'!$A77,ACA!$B$2:$B$156,0))</f>
        <v>0</v>
      </c>
      <c r="AE77" s="27">
        <f>AE$4*INDEX(ACA!$E$2:$E$156, MATCH('Calcs - ACA values'!$A77,ACA!$B$2:$B$156,0))</f>
        <v>913.13100000000009</v>
      </c>
      <c r="AF77" s="27">
        <f>AF$4*INDEX(ACA!$E$2:$E$156, MATCH('Calcs - ACA values'!$A77,ACA!$B$2:$B$156,0))</f>
        <v>1308.8211000000001</v>
      </c>
    </row>
    <row r="78" spans="1:32" x14ac:dyDescent="0.35">
      <c r="A78" s="11">
        <v>805</v>
      </c>
      <c r="B78" s="18" t="s">
        <v>80</v>
      </c>
      <c r="C78" s="27">
        <f>C$4*INDEX(ACA!$E$2:$E$156, MATCH('Calcs - ACA values'!$A78,ACA!$B$2:$B$156,0))</f>
        <v>3123</v>
      </c>
      <c r="D78" s="27">
        <f>D$4*INDEX(ACA!$E$2:$E$156, MATCH('Calcs - ACA values'!$A78,ACA!$B$2:$B$156,0))</f>
        <v>4404</v>
      </c>
      <c r="E78" s="27">
        <f>E$4*INDEX(ACA!$E$2:$E$156, MATCH('Calcs - ACA values'!$A78,ACA!$B$2:$B$156,0))</f>
        <v>4963</v>
      </c>
      <c r="F78" s="27">
        <f>F$4*INDEX(ACA!$E$2:$E$156, MATCH('Calcs - ACA values'!$A78,ACA!$B$2:$B$156,0))</f>
        <v>575</v>
      </c>
      <c r="G78" s="27">
        <f>G$4*INDEX(ACA!$E$2:$E$156, MATCH('Calcs - ACA values'!$A78,ACA!$B$2:$B$156,0))</f>
        <v>840</v>
      </c>
      <c r="H78" s="27">
        <f>H$4*INDEX(ACA!$E$2:$E$156, MATCH('Calcs - ACA values'!$A78,ACA!$B$2:$B$156,0))</f>
        <v>460</v>
      </c>
      <c r="I78" s="27">
        <f>I$4*INDEX(ACA!$E$2:$E$156, MATCH('Calcs - ACA values'!$A78,ACA!$B$2:$B$156,0))</f>
        <v>460</v>
      </c>
      <c r="J78" s="27">
        <f>J$4*INDEX(ACA!$E$2:$E$156, MATCH('Calcs - ACA values'!$A78,ACA!$B$2:$B$156,0))</f>
        <v>620</v>
      </c>
      <c r="K78" s="27">
        <f>K$4*INDEX(ACA!$E$2:$E$156, MATCH('Calcs - ACA values'!$A78,ACA!$B$2:$B$156,0))</f>
        <v>865</v>
      </c>
      <c r="L78" s="27">
        <f>L$4*INDEX(ACA!$E$2:$E$156, MATCH('Calcs - ACA values'!$A78,ACA!$B$2:$B$156,0))</f>
        <v>475</v>
      </c>
      <c r="M78" s="27">
        <f>M$4*INDEX(ACA!$E$2:$E$156, MATCH('Calcs - ACA values'!$A78,ACA!$B$2:$B$156,0))</f>
        <v>680</v>
      </c>
      <c r="N78" s="27">
        <f>N$4*INDEX(ACA!$E$2:$E$156, MATCH('Calcs - ACA values'!$A78,ACA!$B$2:$B$156,0))</f>
        <v>445</v>
      </c>
      <c r="O78" s="27">
        <f>O$4*INDEX(ACA!$E$2:$E$156, MATCH('Calcs - ACA values'!$A78,ACA!$B$2:$B$156,0))</f>
        <v>630</v>
      </c>
      <c r="P78" s="27">
        <f>P$4*INDEX(ACA!$E$2:$E$156, MATCH('Calcs - ACA values'!$A78,ACA!$B$2:$B$156,0))</f>
        <v>410</v>
      </c>
      <c r="Q78" s="27">
        <f>Q$4*INDEX(ACA!$E$2:$E$156, MATCH('Calcs - ACA values'!$A78,ACA!$B$2:$B$156,0))</f>
        <v>580</v>
      </c>
      <c r="R78" s="27">
        <f>R$4*INDEX(ACA!$E$2:$E$156, MATCH('Calcs - ACA values'!$A78,ACA!$B$2:$B$156,0))</f>
        <v>260</v>
      </c>
      <c r="S78" s="27">
        <f>S$4*INDEX(ACA!$E$2:$E$156, MATCH('Calcs - ACA values'!$A78,ACA!$B$2:$B$156,0))</f>
        <v>415</v>
      </c>
      <c r="T78" s="27">
        <f>T$4*INDEX(ACA!$E$2:$E$156, MATCH('Calcs - ACA values'!$A78,ACA!$B$2:$B$156,0))</f>
        <v>215</v>
      </c>
      <c r="U78" s="27">
        <f>U$4*INDEX(ACA!$E$2:$E$156, MATCH('Calcs - ACA values'!$A78,ACA!$B$2:$B$156,0))</f>
        <v>310</v>
      </c>
      <c r="V78" s="27">
        <f>V$4*INDEX(ACA!$E$2:$E$156, MATCH('Calcs - ACA values'!$A78,ACA!$B$2:$B$156,0))</f>
        <v>1095</v>
      </c>
      <c r="W78" s="27">
        <f>W$4*INDEX(ACA!$E$2:$E$156, MATCH('Calcs - ACA values'!$A78,ACA!$B$2:$B$156,0))</f>
        <v>1660</v>
      </c>
      <c r="X78" s="27">
        <f>X$4*INDEX(ACA!$E$2:$E$156, MATCH('Calcs - ACA values'!$A78,ACA!$B$2:$B$156,0))</f>
        <v>550</v>
      </c>
      <c r="Y78" s="27">
        <f>Y$4*INDEX(ACA!$E$2:$E$156, MATCH('Calcs - ACA values'!$A78,ACA!$B$2:$B$156,0))</f>
        <v>1485</v>
      </c>
      <c r="Z78" s="27">
        <f>Z$4*INDEX(ACA!$E$2:$E$156, MATCH('Calcs - ACA values'!$A78,ACA!$B$2:$B$156,0))</f>
        <v>117800</v>
      </c>
      <c r="AA78" s="27">
        <f>AA$4*INDEX(ACA!$E$2:$E$156, MATCH('Calcs - ACA values'!$A78,ACA!$B$2:$B$156,0))</f>
        <v>117800</v>
      </c>
      <c r="AB78" s="27">
        <f>AB$4*INDEX(ACA!$E$2:$E$156, MATCH('Calcs - ACA values'!$A78,ACA!$B$2:$B$156,0))</f>
        <v>45000</v>
      </c>
      <c r="AC78" s="27">
        <f>AC$4*INDEX(ACA!$E$2:$E$156, MATCH('Calcs - ACA values'!$A78,ACA!$B$2:$B$156,0))</f>
        <v>70000</v>
      </c>
      <c r="AD78" s="27">
        <f>AD$4*INDEX(ACA!$E$2:$E$156, MATCH('Calcs - ACA values'!$A78,ACA!$B$2:$B$156,0))</f>
        <v>0</v>
      </c>
      <c r="AE78" s="27">
        <f>AE$4*INDEX(ACA!$E$2:$E$156, MATCH('Calcs - ACA values'!$A78,ACA!$B$2:$B$156,0))</f>
        <v>900</v>
      </c>
      <c r="AF78" s="27">
        <f>AF$4*INDEX(ACA!$E$2:$E$156, MATCH('Calcs - ACA values'!$A78,ACA!$B$2:$B$156,0))</f>
        <v>1290</v>
      </c>
    </row>
    <row r="79" spans="1:32" x14ac:dyDescent="0.35">
      <c r="A79" s="11">
        <v>806</v>
      </c>
      <c r="B79" s="18" t="s">
        <v>81</v>
      </c>
      <c r="C79" s="27">
        <f>C$4*INDEX(ACA!$E$2:$E$156, MATCH('Calcs - ACA values'!$A79,ACA!$B$2:$B$156,0))</f>
        <v>3123</v>
      </c>
      <c r="D79" s="27">
        <f>D$4*INDEX(ACA!$E$2:$E$156, MATCH('Calcs - ACA values'!$A79,ACA!$B$2:$B$156,0))</f>
        <v>4404</v>
      </c>
      <c r="E79" s="27">
        <f>E$4*INDEX(ACA!$E$2:$E$156, MATCH('Calcs - ACA values'!$A79,ACA!$B$2:$B$156,0))</f>
        <v>4963</v>
      </c>
      <c r="F79" s="27">
        <f>F$4*INDEX(ACA!$E$2:$E$156, MATCH('Calcs - ACA values'!$A79,ACA!$B$2:$B$156,0))</f>
        <v>575</v>
      </c>
      <c r="G79" s="27">
        <f>G$4*INDEX(ACA!$E$2:$E$156, MATCH('Calcs - ACA values'!$A79,ACA!$B$2:$B$156,0))</f>
        <v>840</v>
      </c>
      <c r="H79" s="27">
        <f>H$4*INDEX(ACA!$E$2:$E$156, MATCH('Calcs - ACA values'!$A79,ACA!$B$2:$B$156,0))</f>
        <v>460</v>
      </c>
      <c r="I79" s="27">
        <f>I$4*INDEX(ACA!$E$2:$E$156, MATCH('Calcs - ACA values'!$A79,ACA!$B$2:$B$156,0))</f>
        <v>460</v>
      </c>
      <c r="J79" s="27">
        <f>J$4*INDEX(ACA!$E$2:$E$156, MATCH('Calcs - ACA values'!$A79,ACA!$B$2:$B$156,0))</f>
        <v>620</v>
      </c>
      <c r="K79" s="27">
        <f>K$4*INDEX(ACA!$E$2:$E$156, MATCH('Calcs - ACA values'!$A79,ACA!$B$2:$B$156,0))</f>
        <v>865</v>
      </c>
      <c r="L79" s="27">
        <f>L$4*INDEX(ACA!$E$2:$E$156, MATCH('Calcs - ACA values'!$A79,ACA!$B$2:$B$156,0))</f>
        <v>475</v>
      </c>
      <c r="M79" s="27">
        <f>M$4*INDEX(ACA!$E$2:$E$156, MATCH('Calcs - ACA values'!$A79,ACA!$B$2:$B$156,0))</f>
        <v>680</v>
      </c>
      <c r="N79" s="27">
        <f>N$4*INDEX(ACA!$E$2:$E$156, MATCH('Calcs - ACA values'!$A79,ACA!$B$2:$B$156,0))</f>
        <v>445</v>
      </c>
      <c r="O79" s="27">
        <f>O$4*INDEX(ACA!$E$2:$E$156, MATCH('Calcs - ACA values'!$A79,ACA!$B$2:$B$156,0))</f>
        <v>630</v>
      </c>
      <c r="P79" s="27">
        <f>P$4*INDEX(ACA!$E$2:$E$156, MATCH('Calcs - ACA values'!$A79,ACA!$B$2:$B$156,0))</f>
        <v>410</v>
      </c>
      <c r="Q79" s="27">
        <f>Q$4*INDEX(ACA!$E$2:$E$156, MATCH('Calcs - ACA values'!$A79,ACA!$B$2:$B$156,0))</f>
        <v>580</v>
      </c>
      <c r="R79" s="27">
        <f>R$4*INDEX(ACA!$E$2:$E$156, MATCH('Calcs - ACA values'!$A79,ACA!$B$2:$B$156,0))</f>
        <v>260</v>
      </c>
      <c r="S79" s="27">
        <f>S$4*INDEX(ACA!$E$2:$E$156, MATCH('Calcs - ACA values'!$A79,ACA!$B$2:$B$156,0))</f>
        <v>415</v>
      </c>
      <c r="T79" s="27">
        <f>T$4*INDEX(ACA!$E$2:$E$156, MATCH('Calcs - ACA values'!$A79,ACA!$B$2:$B$156,0))</f>
        <v>215</v>
      </c>
      <c r="U79" s="27">
        <f>U$4*INDEX(ACA!$E$2:$E$156, MATCH('Calcs - ACA values'!$A79,ACA!$B$2:$B$156,0))</f>
        <v>310</v>
      </c>
      <c r="V79" s="27">
        <f>V$4*INDEX(ACA!$E$2:$E$156, MATCH('Calcs - ACA values'!$A79,ACA!$B$2:$B$156,0))</f>
        <v>1095</v>
      </c>
      <c r="W79" s="27">
        <f>W$4*INDEX(ACA!$E$2:$E$156, MATCH('Calcs - ACA values'!$A79,ACA!$B$2:$B$156,0))</f>
        <v>1660</v>
      </c>
      <c r="X79" s="27">
        <f>X$4*INDEX(ACA!$E$2:$E$156, MATCH('Calcs - ACA values'!$A79,ACA!$B$2:$B$156,0))</f>
        <v>550</v>
      </c>
      <c r="Y79" s="27">
        <f>Y$4*INDEX(ACA!$E$2:$E$156, MATCH('Calcs - ACA values'!$A79,ACA!$B$2:$B$156,0))</f>
        <v>1485</v>
      </c>
      <c r="Z79" s="27">
        <f>Z$4*INDEX(ACA!$E$2:$E$156, MATCH('Calcs - ACA values'!$A79,ACA!$B$2:$B$156,0))</f>
        <v>117800</v>
      </c>
      <c r="AA79" s="27">
        <f>AA$4*INDEX(ACA!$E$2:$E$156, MATCH('Calcs - ACA values'!$A79,ACA!$B$2:$B$156,0))</f>
        <v>117800</v>
      </c>
      <c r="AB79" s="27">
        <f>AB$4*INDEX(ACA!$E$2:$E$156, MATCH('Calcs - ACA values'!$A79,ACA!$B$2:$B$156,0))</f>
        <v>45000</v>
      </c>
      <c r="AC79" s="27">
        <f>AC$4*INDEX(ACA!$E$2:$E$156, MATCH('Calcs - ACA values'!$A79,ACA!$B$2:$B$156,0))</f>
        <v>70000</v>
      </c>
      <c r="AD79" s="27">
        <f>AD$4*INDEX(ACA!$E$2:$E$156, MATCH('Calcs - ACA values'!$A79,ACA!$B$2:$B$156,0))</f>
        <v>0</v>
      </c>
      <c r="AE79" s="27">
        <f>AE$4*INDEX(ACA!$E$2:$E$156, MATCH('Calcs - ACA values'!$A79,ACA!$B$2:$B$156,0))</f>
        <v>900</v>
      </c>
      <c r="AF79" s="27">
        <f>AF$4*INDEX(ACA!$E$2:$E$156, MATCH('Calcs - ACA values'!$A79,ACA!$B$2:$B$156,0))</f>
        <v>1290</v>
      </c>
    </row>
    <row r="80" spans="1:32" x14ac:dyDescent="0.35">
      <c r="A80" s="11">
        <v>807</v>
      </c>
      <c r="B80" s="18" t="s">
        <v>82</v>
      </c>
      <c r="C80" s="27">
        <f>C$4*INDEX(ACA!$E$2:$E$156, MATCH('Calcs - ACA values'!$A80,ACA!$B$2:$B$156,0))</f>
        <v>3123</v>
      </c>
      <c r="D80" s="27">
        <f>D$4*INDEX(ACA!$E$2:$E$156, MATCH('Calcs - ACA values'!$A80,ACA!$B$2:$B$156,0))</f>
        <v>4404</v>
      </c>
      <c r="E80" s="27">
        <f>E$4*INDEX(ACA!$E$2:$E$156, MATCH('Calcs - ACA values'!$A80,ACA!$B$2:$B$156,0))</f>
        <v>4963</v>
      </c>
      <c r="F80" s="27">
        <f>F$4*INDEX(ACA!$E$2:$E$156, MATCH('Calcs - ACA values'!$A80,ACA!$B$2:$B$156,0))</f>
        <v>575</v>
      </c>
      <c r="G80" s="27">
        <f>G$4*INDEX(ACA!$E$2:$E$156, MATCH('Calcs - ACA values'!$A80,ACA!$B$2:$B$156,0))</f>
        <v>840</v>
      </c>
      <c r="H80" s="27">
        <f>H$4*INDEX(ACA!$E$2:$E$156, MATCH('Calcs - ACA values'!$A80,ACA!$B$2:$B$156,0))</f>
        <v>460</v>
      </c>
      <c r="I80" s="27">
        <f>I$4*INDEX(ACA!$E$2:$E$156, MATCH('Calcs - ACA values'!$A80,ACA!$B$2:$B$156,0))</f>
        <v>460</v>
      </c>
      <c r="J80" s="27">
        <f>J$4*INDEX(ACA!$E$2:$E$156, MATCH('Calcs - ACA values'!$A80,ACA!$B$2:$B$156,0))</f>
        <v>620</v>
      </c>
      <c r="K80" s="27">
        <f>K$4*INDEX(ACA!$E$2:$E$156, MATCH('Calcs - ACA values'!$A80,ACA!$B$2:$B$156,0))</f>
        <v>865</v>
      </c>
      <c r="L80" s="27">
        <f>L$4*INDEX(ACA!$E$2:$E$156, MATCH('Calcs - ACA values'!$A80,ACA!$B$2:$B$156,0))</f>
        <v>475</v>
      </c>
      <c r="M80" s="27">
        <f>M$4*INDEX(ACA!$E$2:$E$156, MATCH('Calcs - ACA values'!$A80,ACA!$B$2:$B$156,0))</f>
        <v>680</v>
      </c>
      <c r="N80" s="27">
        <f>N$4*INDEX(ACA!$E$2:$E$156, MATCH('Calcs - ACA values'!$A80,ACA!$B$2:$B$156,0))</f>
        <v>445</v>
      </c>
      <c r="O80" s="27">
        <f>O$4*INDEX(ACA!$E$2:$E$156, MATCH('Calcs - ACA values'!$A80,ACA!$B$2:$B$156,0))</f>
        <v>630</v>
      </c>
      <c r="P80" s="27">
        <f>P$4*INDEX(ACA!$E$2:$E$156, MATCH('Calcs - ACA values'!$A80,ACA!$B$2:$B$156,0))</f>
        <v>410</v>
      </c>
      <c r="Q80" s="27">
        <f>Q$4*INDEX(ACA!$E$2:$E$156, MATCH('Calcs - ACA values'!$A80,ACA!$B$2:$B$156,0))</f>
        <v>580</v>
      </c>
      <c r="R80" s="27">
        <f>R$4*INDEX(ACA!$E$2:$E$156, MATCH('Calcs - ACA values'!$A80,ACA!$B$2:$B$156,0))</f>
        <v>260</v>
      </c>
      <c r="S80" s="27">
        <f>S$4*INDEX(ACA!$E$2:$E$156, MATCH('Calcs - ACA values'!$A80,ACA!$B$2:$B$156,0))</f>
        <v>415</v>
      </c>
      <c r="T80" s="27">
        <f>T$4*INDEX(ACA!$E$2:$E$156, MATCH('Calcs - ACA values'!$A80,ACA!$B$2:$B$156,0))</f>
        <v>215</v>
      </c>
      <c r="U80" s="27">
        <f>U$4*INDEX(ACA!$E$2:$E$156, MATCH('Calcs - ACA values'!$A80,ACA!$B$2:$B$156,0))</f>
        <v>310</v>
      </c>
      <c r="V80" s="27">
        <f>V$4*INDEX(ACA!$E$2:$E$156, MATCH('Calcs - ACA values'!$A80,ACA!$B$2:$B$156,0))</f>
        <v>1095</v>
      </c>
      <c r="W80" s="27">
        <f>W$4*INDEX(ACA!$E$2:$E$156, MATCH('Calcs - ACA values'!$A80,ACA!$B$2:$B$156,0))</f>
        <v>1660</v>
      </c>
      <c r="X80" s="27">
        <f>X$4*INDEX(ACA!$E$2:$E$156, MATCH('Calcs - ACA values'!$A80,ACA!$B$2:$B$156,0))</f>
        <v>550</v>
      </c>
      <c r="Y80" s="27">
        <f>Y$4*INDEX(ACA!$E$2:$E$156, MATCH('Calcs - ACA values'!$A80,ACA!$B$2:$B$156,0))</f>
        <v>1485</v>
      </c>
      <c r="Z80" s="27">
        <f>Z$4*INDEX(ACA!$E$2:$E$156, MATCH('Calcs - ACA values'!$A80,ACA!$B$2:$B$156,0))</f>
        <v>117800</v>
      </c>
      <c r="AA80" s="27">
        <f>AA$4*INDEX(ACA!$E$2:$E$156, MATCH('Calcs - ACA values'!$A80,ACA!$B$2:$B$156,0))</f>
        <v>117800</v>
      </c>
      <c r="AB80" s="27">
        <f>AB$4*INDEX(ACA!$E$2:$E$156, MATCH('Calcs - ACA values'!$A80,ACA!$B$2:$B$156,0))</f>
        <v>45000</v>
      </c>
      <c r="AC80" s="27">
        <f>AC$4*INDEX(ACA!$E$2:$E$156, MATCH('Calcs - ACA values'!$A80,ACA!$B$2:$B$156,0))</f>
        <v>70000</v>
      </c>
      <c r="AD80" s="27">
        <f>AD$4*INDEX(ACA!$E$2:$E$156, MATCH('Calcs - ACA values'!$A80,ACA!$B$2:$B$156,0))</f>
        <v>0</v>
      </c>
      <c r="AE80" s="27">
        <f>AE$4*INDEX(ACA!$E$2:$E$156, MATCH('Calcs - ACA values'!$A80,ACA!$B$2:$B$156,0))</f>
        <v>900</v>
      </c>
      <c r="AF80" s="27">
        <f>AF$4*INDEX(ACA!$E$2:$E$156, MATCH('Calcs - ACA values'!$A80,ACA!$B$2:$B$156,0))</f>
        <v>1290</v>
      </c>
    </row>
    <row r="81" spans="1:32" x14ac:dyDescent="0.35">
      <c r="A81" s="11">
        <v>808</v>
      </c>
      <c r="B81" s="18" t="s">
        <v>83</v>
      </c>
      <c r="C81" s="27">
        <f>C$4*INDEX(ACA!$E$2:$E$156, MATCH('Calcs - ACA values'!$A81,ACA!$B$2:$B$156,0))</f>
        <v>3123</v>
      </c>
      <c r="D81" s="27">
        <f>D$4*INDEX(ACA!$E$2:$E$156, MATCH('Calcs - ACA values'!$A81,ACA!$B$2:$B$156,0))</f>
        <v>4404</v>
      </c>
      <c r="E81" s="27">
        <f>E$4*INDEX(ACA!$E$2:$E$156, MATCH('Calcs - ACA values'!$A81,ACA!$B$2:$B$156,0))</f>
        <v>4963</v>
      </c>
      <c r="F81" s="27">
        <f>F$4*INDEX(ACA!$E$2:$E$156, MATCH('Calcs - ACA values'!$A81,ACA!$B$2:$B$156,0))</f>
        <v>575</v>
      </c>
      <c r="G81" s="27">
        <f>G$4*INDEX(ACA!$E$2:$E$156, MATCH('Calcs - ACA values'!$A81,ACA!$B$2:$B$156,0))</f>
        <v>840</v>
      </c>
      <c r="H81" s="27">
        <f>H$4*INDEX(ACA!$E$2:$E$156, MATCH('Calcs - ACA values'!$A81,ACA!$B$2:$B$156,0))</f>
        <v>460</v>
      </c>
      <c r="I81" s="27">
        <f>I$4*INDEX(ACA!$E$2:$E$156, MATCH('Calcs - ACA values'!$A81,ACA!$B$2:$B$156,0))</f>
        <v>460</v>
      </c>
      <c r="J81" s="27">
        <f>J$4*INDEX(ACA!$E$2:$E$156, MATCH('Calcs - ACA values'!$A81,ACA!$B$2:$B$156,0))</f>
        <v>620</v>
      </c>
      <c r="K81" s="27">
        <f>K$4*INDEX(ACA!$E$2:$E$156, MATCH('Calcs - ACA values'!$A81,ACA!$B$2:$B$156,0))</f>
        <v>865</v>
      </c>
      <c r="L81" s="27">
        <f>L$4*INDEX(ACA!$E$2:$E$156, MATCH('Calcs - ACA values'!$A81,ACA!$B$2:$B$156,0))</f>
        <v>475</v>
      </c>
      <c r="M81" s="27">
        <f>M$4*INDEX(ACA!$E$2:$E$156, MATCH('Calcs - ACA values'!$A81,ACA!$B$2:$B$156,0))</f>
        <v>680</v>
      </c>
      <c r="N81" s="27">
        <f>N$4*INDEX(ACA!$E$2:$E$156, MATCH('Calcs - ACA values'!$A81,ACA!$B$2:$B$156,0))</f>
        <v>445</v>
      </c>
      <c r="O81" s="27">
        <f>O$4*INDEX(ACA!$E$2:$E$156, MATCH('Calcs - ACA values'!$A81,ACA!$B$2:$B$156,0))</f>
        <v>630</v>
      </c>
      <c r="P81" s="27">
        <f>P$4*INDEX(ACA!$E$2:$E$156, MATCH('Calcs - ACA values'!$A81,ACA!$B$2:$B$156,0))</f>
        <v>410</v>
      </c>
      <c r="Q81" s="27">
        <f>Q$4*INDEX(ACA!$E$2:$E$156, MATCH('Calcs - ACA values'!$A81,ACA!$B$2:$B$156,0))</f>
        <v>580</v>
      </c>
      <c r="R81" s="27">
        <f>R$4*INDEX(ACA!$E$2:$E$156, MATCH('Calcs - ACA values'!$A81,ACA!$B$2:$B$156,0))</f>
        <v>260</v>
      </c>
      <c r="S81" s="27">
        <f>S$4*INDEX(ACA!$E$2:$E$156, MATCH('Calcs - ACA values'!$A81,ACA!$B$2:$B$156,0))</f>
        <v>415</v>
      </c>
      <c r="T81" s="27">
        <f>T$4*INDEX(ACA!$E$2:$E$156, MATCH('Calcs - ACA values'!$A81,ACA!$B$2:$B$156,0))</f>
        <v>215</v>
      </c>
      <c r="U81" s="27">
        <f>U$4*INDEX(ACA!$E$2:$E$156, MATCH('Calcs - ACA values'!$A81,ACA!$B$2:$B$156,0))</f>
        <v>310</v>
      </c>
      <c r="V81" s="27">
        <f>V$4*INDEX(ACA!$E$2:$E$156, MATCH('Calcs - ACA values'!$A81,ACA!$B$2:$B$156,0))</f>
        <v>1095</v>
      </c>
      <c r="W81" s="27">
        <f>W$4*INDEX(ACA!$E$2:$E$156, MATCH('Calcs - ACA values'!$A81,ACA!$B$2:$B$156,0))</f>
        <v>1660</v>
      </c>
      <c r="X81" s="27">
        <f>X$4*INDEX(ACA!$E$2:$E$156, MATCH('Calcs - ACA values'!$A81,ACA!$B$2:$B$156,0))</f>
        <v>550</v>
      </c>
      <c r="Y81" s="27">
        <f>Y$4*INDEX(ACA!$E$2:$E$156, MATCH('Calcs - ACA values'!$A81,ACA!$B$2:$B$156,0))</f>
        <v>1485</v>
      </c>
      <c r="Z81" s="27">
        <f>Z$4*INDEX(ACA!$E$2:$E$156, MATCH('Calcs - ACA values'!$A81,ACA!$B$2:$B$156,0))</f>
        <v>117800</v>
      </c>
      <c r="AA81" s="27">
        <f>AA$4*INDEX(ACA!$E$2:$E$156, MATCH('Calcs - ACA values'!$A81,ACA!$B$2:$B$156,0))</f>
        <v>117800</v>
      </c>
      <c r="AB81" s="27">
        <f>AB$4*INDEX(ACA!$E$2:$E$156, MATCH('Calcs - ACA values'!$A81,ACA!$B$2:$B$156,0))</f>
        <v>45000</v>
      </c>
      <c r="AC81" s="27">
        <f>AC$4*INDEX(ACA!$E$2:$E$156, MATCH('Calcs - ACA values'!$A81,ACA!$B$2:$B$156,0))</f>
        <v>70000</v>
      </c>
      <c r="AD81" s="27">
        <f>AD$4*INDEX(ACA!$E$2:$E$156, MATCH('Calcs - ACA values'!$A81,ACA!$B$2:$B$156,0))</f>
        <v>0</v>
      </c>
      <c r="AE81" s="27">
        <f>AE$4*INDEX(ACA!$E$2:$E$156, MATCH('Calcs - ACA values'!$A81,ACA!$B$2:$B$156,0))</f>
        <v>900</v>
      </c>
      <c r="AF81" s="27">
        <f>AF$4*INDEX(ACA!$E$2:$E$156, MATCH('Calcs - ACA values'!$A81,ACA!$B$2:$B$156,0))</f>
        <v>1290</v>
      </c>
    </row>
    <row r="82" spans="1:32" x14ac:dyDescent="0.35">
      <c r="A82" s="11">
        <v>810</v>
      </c>
      <c r="B82" s="18" t="s">
        <v>84</v>
      </c>
      <c r="C82" s="27">
        <f>C$4*INDEX(ACA!$E$2:$E$156, MATCH('Calcs - ACA values'!$A82,ACA!$B$2:$B$156,0))</f>
        <v>3123</v>
      </c>
      <c r="D82" s="27">
        <f>D$4*INDEX(ACA!$E$2:$E$156, MATCH('Calcs - ACA values'!$A82,ACA!$B$2:$B$156,0))</f>
        <v>4404</v>
      </c>
      <c r="E82" s="27">
        <f>E$4*INDEX(ACA!$E$2:$E$156, MATCH('Calcs - ACA values'!$A82,ACA!$B$2:$B$156,0))</f>
        <v>4963</v>
      </c>
      <c r="F82" s="27">
        <f>F$4*INDEX(ACA!$E$2:$E$156, MATCH('Calcs - ACA values'!$A82,ACA!$B$2:$B$156,0))</f>
        <v>575</v>
      </c>
      <c r="G82" s="27">
        <f>G$4*INDEX(ACA!$E$2:$E$156, MATCH('Calcs - ACA values'!$A82,ACA!$B$2:$B$156,0))</f>
        <v>840</v>
      </c>
      <c r="H82" s="27">
        <f>H$4*INDEX(ACA!$E$2:$E$156, MATCH('Calcs - ACA values'!$A82,ACA!$B$2:$B$156,0))</f>
        <v>460</v>
      </c>
      <c r="I82" s="27">
        <f>I$4*INDEX(ACA!$E$2:$E$156, MATCH('Calcs - ACA values'!$A82,ACA!$B$2:$B$156,0))</f>
        <v>460</v>
      </c>
      <c r="J82" s="27">
        <f>J$4*INDEX(ACA!$E$2:$E$156, MATCH('Calcs - ACA values'!$A82,ACA!$B$2:$B$156,0))</f>
        <v>620</v>
      </c>
      <c r="K82" s="27">
        <f>K$4*INDEX(ACA!$E$2:$E$156, MATCH('Calcs - ACA values'!$A82,ACA!$B$2:$B$156,0))</f>
        <v>865</v>
      </c>
      <c r="L82" s="27">
        <f>L$4*INDEX(ACA!$E$2:$E$156, MATCH('Calcs - ACA values'!$A82,ACA!$B$2:$B$156,0))</f>
        <v>475</v>
      </c>
      <c r="M82" s="27">
        <f>M$4*INDEX(ACA!$E$2:$E$156, MATCH('Calcs - ACA values'!$A82,ACA!$B$2:$B$156,0))</f>
        <v>680</v>
      </c>
      <c r="N82" s="27">
        <f>N$4*INDEX(ACA!$E$2:$E$156, MATCH('Calcs - ACA values'!$A82,ACA!$B$2:$B$156,0))</f>
        <v>445</v>
      </c>
      <c r="O82" s="27">
        <f>O$4*INDEX(ACA!$E$2:$E$156, MATCH('Calcs - ACA values'!$A82,ACA!$B$2:$B$156,0))</f>
        <v>630</v>
      </c>
      <c r="P82" s="27">
        <f>P$4*INDEX(ACA!$E$2:$E$156, MATCH('Calcs - ACA values'!$A82,ACA!$B$2:$B$156,0))</f>
        <v>410</v>
      </c>
      <c r="Q82" s="27">
        <f>Q$4*INDEX(ACA!$E$2:$E$156, MATCH('Calcs - ACA values'!$A82,ACA!$B$2:$B$156,0))</f>
        <v>580</v>
      </c>
      <c r="R82" s="27">
        <f>R$4*INDEX(ACA!$E$2:$E$156, MATCH('Calcs - ACA values'!$A82,ACA!$B$2:$B$156,0))</f>
        <v>260</v>
      </c>
      <c r="S82" s="27">
        <f>S$4*INDEX(ACA!$E$2:$E$156, MATCH('Calcs - ACA values'!$A82,ACA!$B$2:$B$156,0))</f>
        <v>415</v>
      </c>
      <c r="T82" s="27">
        <f>T$4*INDEX(ACA!$E$2:$E$156, MATCH('Calcs - ACA values'!$A82,ACA!$B$2:$B$156,0))</f>
        <v>215</v>
      </c>
      <c r="U82" s="27">
        <f>U$4*INDEX(ACA!$E$2:$E$156, MATCH('Calcs - ACA values'!$A82,ACA!$B$2:$B$156,0))</f>
        <v>310</v>
      </c>
      <c r="V82" s="27">
        <f>V$4*INDEX(ACA!$E$2:$E$156, MATCH('Calcs - ACA values'!$A82,ACA!$B$2:$B$156,0))</f>
        <v>1095</v>
      </c>
      <c r="W82" s="27">
        <f>W$4*INDEX(ACA!$E$2:$E$156, MATCH('Calcs - ACA values'!$A82,ACA!$B$2:$B$156,0))</f>
        <v>1660</v>
      </c>
      <c r="X82" s="27">
        <f>X$4*INDEX(ACA!$E$2:$E$156, MATCH('Calcs - ACA values'!$A82,ACA!$B$2:$B$156,0))</f>
        <v>550</v>
      </c>
      <c r="Y82" s="27">
        <f>Y$4*INDEX(ACA!$E$2:$E$156, MATCH('Calcs - ACA values'!$A82,ACA!$B$2:$B$156,0))</f>
        <v>1485</v>
      </c>
      <c r="Z82" s="27">
        <f>Z$4*INDEX(ACA!$E$2:$E$156, MATCH('Calcs - ACA values'!$A82,ACA!$B$2:$B$156,0))</f>
        <v>117800</v>
      </c>
      <c r="AA82" s="27">
        <f>AA$4*INDEX(ACA!$E$2:$E$156, MATCH('Calcs - ACA values'!$A82,ACA!$B$2:$B$156,0))</f>
        <v>117800</v>
      </c>
      <c r="AB82" s="27">
        <f>AB$4*INDEX(ACA!$E$2:$E$156, MATCH('Calcs - ACA values'!$A82,ACA!$B$2:$B$156,0))</f>
        <v>45000</v>
      </c>
      <c r="AC82" s="27">
        <f>AC$4*INDEX(ACA!$E$2:$E$156, MATCH('Calcs - ACA values'!$A82,ACA!$B$2:$B$156,0))</f>
        <v>70000</v>
      </c>
      <c r="AD82" s="27">
        <f>AD$4*INDEX(ACA!$E$2:$E$156, MATCH('Calcs - ACA values'!$A82,ACA!$B$2:$B$156,0))</f>
        <v>0</v>
      </c>
      <c r="AE82" s="27">
        <f>AE$4*INDEX(ACA!$E$2:$E$156, MATCH('Calcs - ACA values'!$A82,ACA!$B$2:$B$156,0))</f>
        <v>900</v>
      </c>
      <c r="AF82" s="27">
        <f>AF$4*INDEX(ACA!$E$2:$E$156, MATCH('Calcs - ACA values'!$A82,ACA!$B$2:$B$156,0))</f>
        <v>1290</v>
      </c>
    </row>
    <row r="83" spans="1:32" x14ac:dyDescent="0.35">
      <c r="A83" s="11">
        <v>811</v>
      </c>
      <c r="B83" s="18" t="s">
        <v>85</v>
      </c>
      <c r="C83" s="27">
        <f>C$4*INDEX(ACA!$E$2:$E$156, MATCH('Calcs - ACA values'!$A83,ACA!$B$2:$B$156,0))</f>
        <v>3123</v>
      </c>
      <c r="D83" s="27">
        <f>D$4*INDEX(ACA!$E$2:$E$156, MATCH('Calcs - ACA values'!$A83,ACA!$B$2:$B$156,0))</f>
        <v>4404</v>
      </c>
      <c r="E83" s="27">
        <f>E$4*INDEX(ACA!$E$2:$E$156, MATCH('Calcs - ACA values'!$A83,ACA!$B$2:$B$156,0))</f>
        <v>4963</v>
      </c>
      <c r="F83" s="27">
        <f>F$4*INDEX(ACA!$E$2:$E$156, MATCH('Calcs - ACA values'!$A83,ACA!$B$2:$B$156,0))</f>
        <v>575</v>
      </c>
      <c r="G83" s="27">
        <f>G$4*INDEX(ACA!$E$2:$E$156, MATCH('Calcs - ACA values'!$A83,ACA!$B$2:$B$156,0))</f>
        <v>840</v>
      </c>
      <c r="H83" s="27">
        <f>H$4*INDEX(ACA!$E$2:$E$156, MATCH('Calcs - ACA values'!$A83,ACA!$B$2:$B$156,0))</f>
        <v>460</v>
      </c>
      <c r="I83" s="27">
        <f>I$4*INDEX(ACA!$E$2:$E$156, MATCH('Calcs - ACA values'!$A83,ACA!$B$2:$B$156,0))</f>
        <v>460</v>
      </c>
      <c r="J83" s="27">
        <f>J$4*INDEX(ACA!$E$2:$E$156, MATCH('Calcs - ACA values'!$A83,ACA!$B$2:$B$156,0))</f>
        <v>620</v>
      </c>
      <c r="K83" s="27">
        <f>K$4*INDEX(ACA!$E$2:$E$156, MATCH('Calcs - ACA values'!$A83,ACA!$B$2:$B$156,0))</f>
        <v>865</v>
      </c>
      <c r="L83" s="27">
        <f>L$4*INDEX(ACA!$E$2:$E$156, MATCH('Calcs - ACA values'!$A83,ACA!$B$2:$B$156,0))</f>
        <v>475</v>
      </c>
      <c r="M83" s="27">
        <f>M$4*INDEX(ACA!$E$2:$E$156, MATCH('Calcs - ACA values'!$A83,ACA!$B$2:$B$156,0))</f>
        <v>680</v>
      </c>
      <c r="N83" s="27">
        <f>N$4*INDEX(ACA!$E$2:$E$156, MATCH('Calcs - ACA values'!$A83,ACA!$B$2:$B$156,0))</f>
        <v>445</v>
      </c>
      <c r="O83" s="27">
        <f>O$4*INDEX(ACA!$E$2:$E$156, MATCH('Calcs - ACA values'!$A83,ACA!$B$2:$B$156,0))</f>
        <v>630</v>
      </c>
      <c r="P83" s="27">
        <f>P$4*INDEX(ACA!$E$2:$E$156, MATCH('Calcs - ACA values'!$A83,ACA!$B$2:$B$156,0))</f>
        <v>410</v>
      </c>
      <c r="Q83" s="27">
        <f>Q$4*INDEX(ACA!$E$2:$E$156, MATCH('Calcs - ACA values'!$A83,ACA!$B$2:$B$156,0))</f>
        <v>580</v>
      </c>
      <c r="R83" s="27">
        <f>R$4*INDEX(ACA!$E$2:$E$156, MATCH('Calcs - ACA values'!$A83,ACA!$B$2:$B$156,0))</f>
        <v>260</v>
      </c>
      <c r="S83" s="27">
        <f>S$4*INDEX(ACA!$E$2:$E$156, MATCH('Calcs - ACA values'!$A83,ACA!$B$2:$B$156,0))</f>
        <v>415</v>
      </c>
      <c r="T83" s="27">
        <f>T$4*INDEX(ACA!$E$2:$E$156, MATCH('Calcs - ACA values'!$A83,ACA!$B$2:$B$156,0))</f>
        <v>215</v>
      </c>
      <c r="U83" s="27">
        <f>U$4*INDEX(ACA!$E$2:$E$156, MATCH('Calcs - ACA values'!$A83,ACA!$B$2:$B$156,0))</f>
        <v>310</v>
      </c>
      <c r="V83" s="27">
        <f>V$4*INDEX(ACA!$E$2:$E$156, MATCH('Calcs - ACA values'!$A83,ACA!$B$2:$B$156,0))</f>
        <v>1095</v>
      </c>
      <c r="W83" s="27">
        <f>W$4*INDEX(ACA!$E$2:$E$156, MATCH('Calcs - ACA values'!$A83,ACA!$B$2:$B$156,0))</f>
        <v>1660</v>
      </c>
      <c r="X83" s="27">
        <f>X$4*INDEX(ACA!$E$2:$E$156, MATCH('Calcs - ACA values'!$A83,ACA!$B$2:$B$156,0))</f>
        <v>550</v>
      </c>
      <c r="Y83" s="27">
        <f>Y$4*INDEX(ACA!$E$2:$E$156, MATCH('Calcs - ACA values'!$A83,ACA!$B$2:$B$156,0))</f>
        <v>1485</v>
      </c>
      <c r="Z83" s="27">
        <f>Z$4*INDEX(ACA!$E$2:$E$156, MATCH('Calcs - ACA values'!$A83,ACA!$B$2:$B$156,0))</f>
        <v>117800</v>
      </c>
      <c r="AA83" s="27">
        <f>AA$4*INDEX(ACA!$E$2:$E$156, MATCH('Calcs - ACA values'!$A83,ACA!$B$2:$B$156,0))</f>
        <v>117800</v>
      </c>
      <c r="AB83" s="27">
        <f>AB$4*INDEX(ACA!$E$2:$E$156, MATCH('Calcs - ACA values'!$A83,ACA!$B$2:$B$156,0))</f>
        <v>45000</v>
      </c>
      <c r="AC83" s="27">
        <f>AC$4*INDEX(ACA!$E$2:$E$156, MATCH('Calcs - ACA values'!$A83,ACA!$B$2:$B$156,0))</f>
        <v>70000</v>
      </c>
      <c r="AD83" s="27">
        <f>AD$4*INDEX(ACA!$E$2:$E$156, MATCH('Calcs - ACA values'!$A83,ACA!$B$2:$B$156,0))</f>
        <v>0</v>
      </c>
      <c r="AE83" s="27">
        <f>AE$4*INDEX(ACA!$E$2:$E$156, MATCH('Calcs - ACA values'!$A83,ACA!$B$2:$B$156,0))</f>
        <v>900</v>
      </c>
      <c r="AF83" s="27">
        <f>AF$4*INDEX(ACA!$E$2:$E$156, MATCH('Calcs - ACA values'!$A83,ACA!$B$2:$B$156,0))</f>
        <v>1290</v>
      </c>
    </row>
    <row r="84" spans="1:32" x14ac:dyDescent="0.35">
      <c r="A84" s="11">
        <v>812</v>
      </c>
      <c r="B84" s="18" t="s">
        <v>86</v>
      </c>
      <c r="C84" s="27">
        <f>C$4*INDEX(ACA!$E$2:$E$156, MATCH('Calcs - ACA values'!$A84,ACA!$B$2:$B$156,0))</f>
        <v>3123</v>
      </c>
      <c r="D84" s="27">
        <f>D$4*INDEX(ACA!$E$2:$E$156, MATCH('Calcs - ACA values'!$A84,ACA!$B$2:$B$156,0))</f>
        <v>4404</v>
      </c>
      <c r="E84" s="27">
        <f>E$4*INDEX(ACA!$E$2:$E$156, MATCH('Calcs - ACA values'!$A84,ACA!$B$2:$B$156,0))</f>
        <v>4963</v>
      </c>
      <c r="F84" s="27">
        <f>F$4*INDEX(ACA!$E$2:$E$156, MATCH('Calcs - ACA values'!$A84,ACA!$B$2:$B$156,0))</f>
        <v>575</v>
      </c>
      <c r="G84" s="27">
        <f>G$4*INDEX(ACA!$E$2:$E$156, MATCH('Calcs - ACA values'!$A84,ACA!$B$2:$B$156,0))</f>
        <v>840</v>
      </c>
      <c r="H84" s="27">
        <f>H$4*INDEX(ACA!$E$2:$E$156, MATCH('Calcs - ACA values'!$A84,ACA!$B$2:$B$156,0))</f>
        <v>460</v>
      </c>
      <c r="I84" s="27">
        <f>I$4*INDEX(ACA!$E$2:$E$156, MATCH('Calcs - ACA values'!$A84,ACA!$B$2:$B$156,0))</f>
        <v>460</v>
      </c>
      <c r="J84" s="27">
        <f>J$4*INDEX(ACA!$E$2:$E$156, MATCH('Calcs - ACA values'!$A84,ACA!$B$2:$B$156,0))</f>
        <v>620</v>
      </c>
      <c r="K84" s="27">
        <f>K$4*INDEX(ACA!$E$2:$E$156, MATCH('Calcs - ACA values'!$A84,ACA!$B$2:$B$156,0))</f>
        <v>865</v>
      </c>
      <c r="L84" s="27">
        <f>L$4*INDEX(ACA!$E$2:$E$156, MATCH('Calcs - ACA values'!$A84,ACA!$B$2:$B$156,0))</f>
        <v>475</v>
      </c>
      <c r="M84" s="27">
        <f>M$4*INDEX(ACA!$E$2:$E$156, MATCH('Calcs - ACA values'!$A84,ACA!$B$2:$B$156,0))</f>
        <v>680</v>
      </c>
      <c r="N84" s="27">
        <f>N$4*INDEX(ACA!$E$2:$E$156, MATCH('Calcs - ACA values'!$A84,ACA!$B$2:$B$156,0))</f>
        <v>445</v>
      </c>
      <c r="O84" s="27">
        <f>O$4*INDEX(ACA!$E$2:$E$156, MATCH('Calcs - ACA values'!$A84,ACA!$B$2:$B$156,0))</f>
        <v>630</v>
      </c>
      <c r="P84" s="27">
        <f>P$4*INDEX(ACA!$E$2:$E$156, MATCH('Calcs - ACA values'!$A84,ACA!$B$2:$B$156,0))</f>
        <v>410</v>
      </c>
      <c r="Q84" s="27">
        <f>Q$4*INDEX(ACA!$E$2:$E$156, MATCH('Calcs - ACA values'!$A84,ACA!$B$2:$B$156,0))</f>
        <v>580</v>
      </c>
      <c r="R84" s="27">
        <f>R$4*INDEX(ACA!$E$2:$E$156, MATCH('Calcs - ACA values'!$A84,ACA!$B$2:$B$156,0))</f>
        <v>260</v>
      </c>
      <c r="S84" s="27">
        <f>S$4*INDEX(ACA!$E$2:$E$156, MATCH('Calcs - ACA values'!$A84,ACA!$B$2:$B$156,0))</f>
        <v>415</v>
      </c>
      <c r="T84" s="27">
        <f>T$4*INDEX(ACA!$E$2:$E$156, MATCH('Calcs - ACA values'!$A84,ACA!$B$2:$B$156,0))</f>
        <v>215</v>
      </c>
      <c r="U84" s="27">
        <f>U$4*INDEX(ACA!$E$2:$E$156, MATCH('Calcs - ACA values'!$A84,ACA!$B$2:$B$156,0))</f>
        <v>310</v>
      </c>
      <c r="V84" s="27">
        <f>V$4*INDEX(ACA!$E$2:$E$156, MATCH('Calcs - ACA values'!$A84,ACA!$B$2:$B$156,0))</f>
        <v>1095</v>
      </c>
      <c r="W84" s="27">
        <f>W$4*INDEX(ACA!$E$2:$E$156, MATCH('Calcs - ACA values'!$A84,ACA!$B$2:$B$156,0))</f>
        <v>1660</v>
      </c>
      <c r="X84" s="27">
        <f>X$4*INDEX(ACA!$E$2:$E$156, MATCH('Calcs - ACA values'!$A84,ACA!$B$2:$B$156,0))</f>
        <v>550</v>
      </c>
      <c r="Y84" s="27">
        <f>Y$4*INDEX(ACA!$E$2:$E$156, MATCH('Calcs - ACA values'!$A84,ACA!$B$2:$B$156,0))</f>
        <v>1485</v>
      </c>
      <c r="Z84" s="27">
        <f>Z$4*INDEX(ACA!$E$2:$E$156, MATCH('Calcs - ACA values'!$A84,ACA!$B$2:$B$156,0))</f>
        <v>117800</v>
      </c>
      <c r="AA84" s="27">
        <f>AA$4*INDEX(ACA!$E$2:$E$156, MATCH('Calcs - ACA values'!$A84,ACA!$B$2:$B$156,0))</f>
        <v>117800</v>
      </c>
      <c r="AB84" s="27">
        <f>AB$4*INDEX(ACA!$E$2:$E$156, MATCH('Calcs - ACA values'!$A84,ACA!$B$2:$B$156,0))</f>
        <v>45000</v>
      </c>
      <c r="AC84" s="27">
        <f>AC$4*INDEX(ACA!$E$2:$E$156, MATCH('Calcs - ACA values'!$A84,ACA!$B$2:$B$156,0))</f>
        <v>70000</v>
      </c>
      <c r="AD84" s="27">
        <f>AD$4*INDEX(ACA!$E$2:$E$156, MATCH('Calcs - ACA values'!$A84,ACA!$B$2:$B$156,0))</f>
        <v>0</v>
      </c>
      <c r="AE84" s="27">
        <f>AE$4*INDEX(ACA!$E$2:$E$156, MATCH('Calcs - ACA values'!$A84,ACA!$B$2:$B$156,0))</f>
        <v>900</v>
      </c>
      <c r="AF84" s="27">
        <f>AF$4*INDEX(ACA!$E$2:$E$156, MATCH('Calcs - ACA values'!$A84,ACA!$B$2:$B$156,0))</f>
        <v>1290</v>
      </c>
    </row>
    <row r="85" spans="1:32" x14ac:dyDescent="0.35">
      <c r="A85" s="11">
        <v>813</v>
      </c>
      <c r="B85" s="18" t="s">
        <v>87</v>
      </c>
      <c r="C85" s="27">
        <f>C$4*INDEX(ACA!$E$2:$E$156, MATCH('Calcs - ACA values'!$A85,ACA!$B$2:$B$156,0))</f>
        <v>3123</v>
      </c>
      <c r="D85" s="27">
        <f>D$4*INDEX(ACA!$E$2:$E$156, MATCH('Calcs - ACA values'!$A85,ACA!$B$2:$B$156,0))</f>
        <v>4404</v>
      </c>
      <c r="E85" s="27">
        <f>E$4*INDEX(ACA!$E$2:$E$156, MATCH('Calcs - ACA values'!$A85,ACA!$B$2:$B$156,0))</f>
        <v>4963</v>
      </c>
      <c r="F85" s="27">
        <f>F$4*INDEX(ACA!$E$2:$E$156, MATCH('Calcs - ACA values'!$A85,ACA!$B$2:$B$156,0))</f>
        <v>575</v>
      </c>
      <c r="G85" s="27">
        <f>G$4*INDEX(ACA!$E$2:$E$156, MATCH('Calcs - ACA values'!$A85,ACA!$B$2:$B$156,0))</f>
        <v>840</v>
      </c>
      <c r="H85" s="27">
        <f>H$4*INDEX(ACA!$E$2:$E$156, MATCH('Calcs - ACA values'!$A85,ACA!$B$2:$B$156,0))</f>
        <v>460</v>
      </c>
      <c r="I85" s="27">
        <f>I$4*INDEX(ACA!$E$2:$E$156, MATCH('Calcs - ACA values'!$A85,ACA!$B$2:$B$156,0))</f>
        <v>460</v>
      </c>
      <c r="J85" s="27">
        <f>J$4*INDEX(ACA!$E$2:$E$156, MATCH('Calcs - ACA values'!$A85,ACA!$B$2:$B$156,0))</f>
        <v>620</v>
      </c>
      <c r="K85" s="27">
        <f>K$4*INDEX(ACA!$E$2:$E$156, MATCH('Calcs - ACA values'!$A85,ACA!$B$2:$B$156,0))</f>
        <v>865</v>
      </c>
      <c r="L85" s="27">
        <f>L$4*INDEX(ACA!$E$2:$E$156, MATCH('Calcs - ACA values'!$A85,ACA!$B$2:$B$156,0))</f>
        <v>475</v>
      </c>
      <c r="M85" s="27">
        <f>M$4*INDEX(ACA!$E$2:$E$156, MATCH('Calcs - ACA values'!$A85,ACA!$B$2:$B$156,0))</f>
        <v>680</v>
      </c>
      <c r="N85" s="27">
        <f>N$4*INDEX(ACA!$E$2:$E$156, MATCH('Calcs - ACA values'!$A85,ACA!$B$2:$B$156,0))</f>
        <v>445</v>
      </c>
      <c r="O85" s="27">
        <f>O$4*INDEX(ACA!$E$2:$E$156, MATCH('Calcs - ACA values'!$A85,ACA!$B$2:$B$156,0))</f>
        <v>630</v>
      </c>
      <c r="P85" s="27">
        <f>P$4*INDEX(ACA!$E$2:$E$156, MATCH('Calcs - ACA values'!$A85,ACA!$B$2:$B$156,0))</f>
        <v>410</v>
      </c>
      <c r="Q85" s="27">
        <f>Q$4*INDEX(ACA!$E$2:$E$156, MATCH('Calcs - ACA values'!$A85,ACA!$B$2:$B$156,0))</f>
        <v>580</v>
      </c>
      <c r="R85" s="27">
        <f>R$4*INDEX(ACA!$E$2:$E$156, MATCH('Calcs - ACA values'!$A85,ACA!$B$2:$B$156,0))</f>
        <v>260</v>
      </c>
      <c r="S85" s="27">
        <f>S$4*INDEX(ACA!$E$2:$E$156, MATCH('Calcs - ACA values'!$A85,ACA!$B$2:$B$156,0))</f>
        <v>415</v>
      </c>
      <c r="T85" s="27">
        <f>T$4*INDEX(ACA!$E$2:$E$156, MATCH('Calcs - ACA values'!$A85,ACA!$B$2:$B$156,0))</f>
        <v>215</v>
      </c>
      <c r="U85" s="27">
        <f>U$4*INDEX(ACA!$E$2:$E$156, MATCH('Calcs - ACA values'!$A85,ACA!$B$2:$B$156,0))</f>
        <v>310</v>
      </c>
      <c r="V85" s="27">
        <f>V$4*INDEX(ACA!$E$2:$E$156, MATCH('Calcs - ACA values'!$A85,ACA!$B$2:$B$156,0))</f>
        <v>1095</v>
      </c>
      <c r="W85" s="27">
        <f>W$4*INDEX(ACA!$E$2:$E$156, MATCH('Calcs - ACA values'!$A85,ACA!$B$2:$B$156,0))</f>
        <v>1660</v>
      </c>
      <c r="X85" s="27">
        <f>X$4*INDEX(ACA!$E$2:$E$156, MATCH('Calcs - ACA values'!$A85,ACA!$B$2:$B$156,0))</f>
        <v>550</v>
      </c>
      <c r="Y85" s="27">
        <f>Y$4*INDEX(ACA!$E$2:$E$156, MATCH('Calcs - ACA values'!$A85,ACA!$B$2:$B$156,0))</f>
        <v>1485</v>
      </c>
      <c r="Z85" s="27">
        <f>Z$4*INDEX(ACA!$E$2:$E$156, MATCH('Calcs - ACA values'!$A85,ACA!$B$2:$B$156,0))</f>
        <v>117800</v>
      </c>
      <c r="AA85" s="27">
        <f>AA$4*INDEX(ACA!$E$2:$E$156, MATCH('Calcs - ACA values'!$A85,ACA!$B$2:$B$156,0))</f>
        <v>117800</v>
      </c>
      <c r="AB85" s="27">
        <f>AB$4*INDEX(ACA!$E$2:$E$156, MATCH('Calcs - ACA values'!$A85,ACA!$B$2:$B$156,0))</f>
        <v>45000</v>
      </c>
      <c r="AC85" s="27">
        <f>AC$4*INDEX(ACA!$E$2:$E$156, MATCH('Calcs - ACA values'!$A85,ACA!$B$2:$B$156,0))</f>
        <v>70000</v>
      </c>
      <c r="AD85" s="27">
        <f>AD$4*INDEX(ACA!$E$2:$E$156, MATCH('Calcs - ACA values'!$A85,ACA!$B$2:$B$156,0))</f>
        <v>0</v>
      </c>
      <c r="AE85" s="27">
        <f>AE$4*INDEX(ACA!$E$2:$E$156, MATCH('Calcs - ACA values'!$A85,ACA!$B$2:$B$156,0))</f>
        <v>900</v>
      </c>
      <c r="AF85" s="27">
        <f>AF$4*INDEX(ACA!$E$2:$E$156, MATCH('Calcs - ACA values'!$A85,ACA!$B$2:$B$156,0))</f>
        <v>1290</v>
      </c>
    </row>
    <row r="86" spans="1:32" x14ac:dyDescent="0.35">
      <c r="A86" s="11">
        <v>815</v>
      </c>
      <c r="B86" s="18" t="s">
        <v>88</v>
      </c>
      <c r="C86" s="27">
        <f>C$4*INDEX(ACA!$E$2:$E$156, MATCH('Calcs - ACA values'!$A86,ACA!$B$2:$B$156,0))</f>
        <v>3123</v>
      </c>
      <c r="D86" s="27">
        <f>D$4*INDEX(ACA!$E$2:$E$156, MATCH('Calcs - ACA values'!$A86,ACA!$B$2:$B$156,0))</f>
        <v>4404</v>
      </c>
      <c r="E86" s="27">
        <f>E$4*INDEX(ACA!$E$2:$E$156, MATCH('Calcs - ACA values'!$A86,ACA!$B$2:$B$156,0))</f>
        <v>4963</v>
      </c>
      <c r="F86" s="27">
        <f>F$4*INDEX(ACA!$E$2:$E$156, MATCH('Calcs - ACA values'!$A86,ACA!$B$2:$B$156,0))</f>
        <v>575</v>
      </c>
      <c r="G86" s="27">
        <f>G$4*INDEX(ACA!$E$2:$E$156, MATCH('Calcs - ACA values'!$A86,ACA!$B$2:$B$156,0))</f>
        <v>840</v>
      </c>
      <c r="H86" s="27">
        <f>H$4*INDEX(ACA!$E$2:$E$156, MATCH('Calcs - ACA values'!$A86,ACA!$B$2:$B$156,0))</f>
        <v>460</v>
      </c>
      <c r="I86" s="27">
        <f>I$4*INDEX(ACA!$E$2:$E$156, MATCH('Calcs - ACA values'!$A86,ACA!$B$2:$B$156,0))</f>
        <v>460</v>
      </c>
      <c r="J86" s="27">
        <f>J$4*INDEX(ACA!$E$2:$E$156, MATCH('Calcs - ACA values'!$A86,ACA!$B$2:$B$156,0))</f>
        <v>620</v>
      </c>
      <c r="K86" s="27">
        <f>K$4*INDEX(ACA!$E$2:$E$156, MATCH('Calcs - ACA values'!$A86,ACA!$B$2:$B$156,0))</f>
        <v>865</v>
      </c>
      <c r="L86" s="27">
        <f>L$4*INDEX(ACA!$E$2:$E$156, MATCH('Calcs - ACA values'!$A86,ACA!$B$2:$B$156,0))</f>
        <v>475</v>
      </c>
      <c r="M86" s="27">
        <f>M$4*INDEX(ACA!$E$2:$E$156, MATCH('Calcs - ACA values'!$A86,ACA!$B$2:$B$156,0))</f>
        <v>680</v>
      </c>
      <c r="N86" s="27">
        <f>N$4*INDEX(ACA!$E$2:$E$156, MATCH('Calcs - ACA values'!$A86,ACA!$B$2:$B$156,0))</f>
        <v>445</v>
      </c>
      <c r="O86" s="27">
        <f>O$4*INDEX(ACA!$E$2:$E$156, MATCH('Calcs - ACA values'!$A86,ACA!$B$2:$B$156,0))</f>
        <v>630</v>
      </c>
      <c r="P86" s="27">
        <f>P$4*INDEX(ACA!$E$2:$E$156, MATCH('Calcs - ACA values'!$A86,ACA!$B$2:$B$156,0))</f>
        <v>410</v>
      </c>
      <c r="Q86" s="27">
        <f>Q$4*INDEX(ACA!$E$2:$E$156, MATCH('Calcs - ACA values'!$A86,ACA!$B$2:$B$156,0))</f>
        <v>580</v>
      </c>
      <c r="R86" s="27">
        <f>R$4*INDEX(ACA!$E$2:$E$156, MATCH('Calcs - ACA values'!$A86,ACA!$B$2:$B$156,0))</f>
        <v>260</v>
      </c>
      <c r="S86" s="27">
        <f>S$4*INDEX(ACA!$E$2:$E$156, MATCH('Calcs - ACA values'!$A86,ACA!$B$2:$B$156,0))</f>
        <v>415</v>
      </c>
      <c r="T86" s="27">
        <f>T$4*INDEX(ACA!$E$2:$E$156, MATCH('Calcs - ACA values'!$A86,ACA!$B$2:$B$156,0))</f>
        <v>215</v>
      </c>
      <c r="U86" s="27">
        <f>U$4*INDEX(ACA!$E$2:$E$156, MATCH('Calcs - ACA values'!$A86,ACA!$B$2:$B$156,0))</f>
        <v>310</v>
      </c>
      <c r="V86" s="27">
        <f>V$4*INDEX(ACA!$E$2:$E$156, MATCH('Calcs - ACA values'!$A86,ACA!$B$2:$B$156,0))</f>
        <v>1095</v>
      </c>
      <c r="W86" s="27">
        <f>W$4*INDEX(ACA!$E$2:$E$156, MATCH('Calcs - ACA values'!$A86,ACA!$B$2:$B$156,0))</f>
        <v>1660</v>
      </c>
      <c r="X86" s="27">
        <f>X$4*INDEX(ACA!$E$2:$E$156, MATCH('Calcs - ACA values'!$A86,ACA!$B$2:$B$156,0))</f>
        <v>550</v>
      </c>
      <c r="Y86" s="27">
        <f>Y$4*INDEX(ACA!$E$2:$E$156, MATCH('Calcs - ACA values'!$A86,ACA!$B$2:$B$156,0))</f>
        <v>1485</v>
      </c>
      <c r="Z86" s="27">
        <f>Z$4*INDEX(ACA!$E$2:$E$156, MATCH('Calcs - ACA values'!$A86,ACA!$B$2:$B$156,0))</f>
        <v>117800</v>
      </c>
      <c r="AA86" s="27">
        <f>AA$4*INDEX(ACA!$E$2:$E$156, MATCH('Calcs - ACA values'!$A86,ACA!$B$2:$B$156,0))</f>
        <v>117800</v>
      </c>
      <c r="AB86" s="27">
        <f>AB$4*INDEX(ACA!$E$2:$E$156, MATCH('Calcs - ACA values'!$A86,ACA!$B$2:$B$156,0))</f>
        <v>45000</v>
      </c>
      <c r="AC86" s="27">
        <f>AC$4*INDEX(ACA!$E$2:$E$156, MATCH('Calcs - ACA values'!$A86,ACA!$B$2:$B$156,0))</f>
        <v>70000</v>
      </c>
      <c r="AD86" s="27">
        <f>AD$4*INDEX(ACA!$E$2:$E$156, MATCH('Calcs - ACA values'!$A86,ACA!$B$2:$B$156,0))</f>
        <v>0</v>
      </c>
      <c r="AE86" s="27">
        <f>AE$4*INDEX(ACA!$E$2:$E$156, MATCH('Calcs - ACA values'!$A86,ACA!$B$2:$B$156,0))</f>
        <v>900</v>
      </c>
      <c r="AF86" s="27">
        <f>AF$4*INDEX(ACA!$E$2:$E$156, MATCH('Calcs - ACA values'!$A86,ACA!$B$2:$B$156,0))</f>
        <v>1290</v>
      </c>
    </row>
    <row r="87" spans="1:32" x14ac:dyDescent="0.35">
      <c r="A87" s="11">
        <v>816</v>
      </c>
      <c r="B87" s="18" t="s">
        <v>89</v>
      </c>
      <c r="C87" s="27">
        <f>C$4*INDEX(ACA!$E$2:$E$156, MATCH('Calcs - ACA values'!$A87,ACA!$B$2:$B$156,0))</f>
        <v>3123</v>
      </c>
      <c r="D87" s="27">
        <f>D$4*INDEX(ACA!$E$2:$E$156, MATCH('Calcs - ACA values'!$A87,ACA!$B$2:$B$156,0))</f>
        <v>4404</v>
      </c>
      <c r="E87" s="27">
        <f>E$4*INDEX(ACA!$E$2:$E$156, MATCH('Calcs - ACA values'!$A87,ACA!$B$2:$B$156,0))</f>
        <v>4963</v>
      </c>
      <c r="F87" s="27">
        <f>F$4*INDEX(ACA!$E$2:$E$156, MATCH('Calcs - ACA values'!$A87,ACA!$B$2:$B$156,0))</f>
        <v>575</v>
      </c>
      <c r="G87" s="27">
        <f>G$4*INDEX(ACA!$E$2:$E$156, MATCH('Calcs - ACA values'!$A87,ACA!$B$2:$B$156,0))</f>
        <v>840</v>
      </c>
      <c r="H87" s="27">
        <f>H$4*INDEX(ACA!$E$2:$E$156, MATCH('Calcs - ACA values'!$A87,ACA!$B$2:$B$156,0))</f>
        <v>460</v>
      </c>
      <c r="I87" s="27">
        <f>I$4*INDEX(ACA!$E$2:$E$156, MATCH('Calcs - ACA values'!$A87,ACA!$B$2:$B$156,0))</f>
        <v>460</v>
      </c>
      <c r="J87" s="27">
        <f>J$4*INDEX(ACA!$E$2:$E$156, MATCH('Calcs - ACA values'!$A87,ACA!$B$2:$B$156,0))</f>
        <v>620</v>
      </c>
      <c r="K87" s="27">
        <f>K$4*INDEX(ACA!$E$2:$E$156, MATCH('Calcs - ACA values'!$A87,ACA!$B$2:$B$156,0))</f>
        <v>865</v>
      </c>
      <c r="L87" s="27">
        <f>L$4*INDEX(ACA!$E$2:$E$156, MATCH('Calcs - ACA values'!$A87,ACA!$B$2:$B$156,0))</f>
        <v>475</v>
      </c>
      <c r="M87" s="27">
        <f>M$4*INDEX(ACA!$E$2:$E$156, MATCH('Calcs - ACA values'!$A87,ACA!$B$2:$B$156,0))</f>
        <v>680</v>
      </c>
      <c r="N87" s="27">
        <f>N$4*INDEX(ACA!$E$2:$E$156, MATCH('Calcs - ACA values'!$A87,ACA!$B$2:$B$156,0))</f>
        <v>445</v>
      </c>
      <c r="O87" s="27">
        <f>O$4*INDEX(ACA!$E$2:$E$156, MATCH('Calcs - ACA values'!$A87,ACA!$B$2:$B$156,0))</f>
        <v>630</v>
      </c>
      <c r="P87" s="27">
        <f>P$4*INDEX(ACA!$E$2:$E$156, MATCH('Calcs - ACA values'!$A87,ACA!$B$2:$B$156,0))</f>
        <v>410</v>
      </c>
      <c r="Q87" s="27">
        <f>Q$4*INDEX(ACA!$E$2:$E$156, MATCH('Calcs - ACA values'!$A87,ACA!$B$2:$B$156,0))</f>
        <v>580</v>
      </c>
      <c r="R87" s="27">
        <f>R$4*INDEX(ACA!$E$2:$E$156, MATCH('Calcs - ACA values'!$A87,ACA!$B$2:$B$156,0))</f>
        <v>260</v>
      </c>
      <c r="S87" s="27">
        <f>S$4*INDEX(ACA!$E$2:$E$156, MATCH('Calcs - ACA values'!$A87,ACA!$B$2:$B$156,0))</f>
        <v>415</v>
      </c>
      <c r="T87" s="27">
        <f>T$4*INDEX(ACA!$E$2:$E$156, MATCH('Calcs - ACA values'!$A87,ACA!$B$2:$B$156,0))</f>
        <v>215</v>
      </c>
      <c r="U87" s="27">
        <f>U$4*INDEX(ACA!$E$2:$E$156, MATCH('Calcs - ACA values'!$A87,ACA!$B$2:$B$156,0))</f>
        <v>310</v>
      </c>
      <c r="V87" s="27">
        <f>V$4*INDEX(ACA!$E$2:$E$156, MATCH('Calcs - ACA values'!$A87,ACA!$B$2:$B$156,0))</f>
        <v>1095</v>
      </c>
      <c r="W87" s="27">
        <f>W$4*INDEX(ACA!$E$2:$E$156, MATCH('Calcs - ACA values'!$A87,ACA!$B$2:$B$156,0))</f>
        <v>1660</v>
      </c>
      <c r="X87" s="27">
        <f>X$4*INDEX(ACA!$E$2:$E$156, MATCH('Calcs - ACA values'!$A87,ACA!$B$2:$B$156,0))</f>
        <v>550</v>
      </c>
      <c r="Y87" s="27">
        <f>Y$4*INDEX(ACA!$E$2:$E$156, MATCH('Calcs - ACA values'!$A87,ACA!$B$2:$B$156,0))</f>
        <v>1485</v>
      </c>
      <c r="Z87" s="27">
        <f>Z$4*INDEX(ACA!$E$2:$E$156, MATCH('Calcs - ACA values'!$A87,ACA!$B$2:$B$156,0))</f>
        <v>117800</v>
      </c>
      <c r="AA87" s="27">
        <f>AA$4*INDEX(ACA!$E$2:$E$156, MATCH('Calcs - ACA values'!$A87,ACA!$B$2:$B$156,0))</f>
        <v>117800</v>
      </c>
      <c r="AB87" s="27">
        <f>AB$4*INDEX(ACA!$E$2:$E$156, MATCH('Calcs - ACA values'!$A87,ACA!$B$2:$B$156,0))</f>
        <v>45000</v>
      </c>
      <c r="AC87" s="27">
        <f>AC$4*INDEX(ACA!$E$2:$E$156, MATCH('Calcs - ACA values'!$A87,ACA!$B$2:$B$156,0))</f>
        <v>70000</v>
      </c>
      <c r="AD87" s="27">
        <f>AD$4*INDEX(ACA!$E$2:$E$156, MATCH('Calcs - ACA values'!$A87,ACA!$B$2:$B$156,0))</f>
        <v>0</v>
      </c>
      <c r="AE87" s="27">
        <f>AE$4*INDEX(ACA!$E$2:$E$156, MATCH('Calcs - ACA values'!$A87,ACA!$B$2:$B$156,0))</f>
        <v>900</v>
      </c>
      <c r="AF87" s="27">
        <f>AF$4*INDEX(ACA!$E$2:$E$156, MATCH('Calcs - ACA values'!$A87,ACA!$B$2:$B$156,0))</f>
        <v>1290</v>
      </c>
    </row>
    <row r="88" spans="1:32" x14ac:dyDescent="0.35">
      <c r="A88" s="11">
        <v>821</v>
      </c>
      <c r="B88" s="18" t="s">
        <v>90</v>
      </c>
      <c r="C88" s="27">
        <f>C$4*INDEX(ACA!$E$2:$E$156, MATCH('Calcs - ACA values'!$A88,ACA!$B$2:$B$156,0))</f>
        <v>3171.8749499999999</v>
      </c>
      <c r="D88" s="27">
        <f>D$4*INDEX(ACA!$E$2:$E$156, MATCH('Calcs - ACA values'!$A88,ACA!$B$2:$B$156,0))</f>
        <v>4472.9225999999999</v>
      </c>
      <c r="E88" s="27">
        <f>E$4*INDEX(ACA!$E$2:$E$156, MATCH('Calcs - ACA values'!$A88,ACA!$B$2:$B$156,0))</f>
        <v>5040.6709499999997</v>
      </c>
      <c r="F88" s="27">
        <f>F$4*INDEX(ACA!$E$2:$E$156, MATCH('Calcs - ACA values'!$A88,ACA!$B$2:$B$156,0))</f>
        <v>583.99874999999997</v>
      </c>
      <c r="G88" s="27">
        <f>G$4*INDEX(ACA!$E$2:$E$156, MATCH('Calcs - ACA values'!$A88,ACA!$B$2:$B$156,0))</f>
        <v>853.14599999999996</v>
      </c>
      <c r="H88" s="27">
        <f>H$4*INDEX(ACA!$E$2:$E$156, MATCH('Calcs - ACA values'!$A88,ACA!$B$2:$B$156,0))</f>
        <v>467.19899999999996</v>
      </c>
      <c r="I88" s="27">
        <f>I$4*INDEX(ACA!$E$2:$E$156, MATCH('Calcs - ACA values'!$A88,ACA!$B$2:$B$156,0))</f>
        <v>467.19899999999996</v>
      </c>
      <c r="J88" s="27">
        <f>J$4*INDEX(ACA!$E$2:$E$156, MATCH('Calcs - ACA values'!$A88,ACA!$B$2:$B$156,0))</f>
        <v>629.70299999999997</v>
      </c>
      <c r="K88" s="27">
        <f>K$4*INDEX(ACA!$E$2:$E$156, MATCH('Calcs - ACA values'!$A88,ACA!$B$2:$B$156,0))</f>
        <v>878.53724999999997</v>
      </c>
      <c r="L88" s="27">
        <f>L$4*INDEX(ACA!$E$2:$E$156, MATCH('Calcs - ACA values'!$A88,ACA!$B$2:$B$156,0))</f>
        <v>482.43374999999997</v>
      </c>
      <c r="M88" s="27">
        <f>M$4*INDEX(ACA!$E$2:$E$156, MATCH('Calcs - ACA values'!$A88,ACA!$B$2:$B$156,0))</f>
        <v>690.64199999999994</v>
      </c>
      <c r="N88" s="27">
        <f>N$4*INDEX(ACA!$E$2:$E$156, MATCH('Calcs - ACA values'!$A88,ACA!$B$2:$B$156,0))</f>
        <v>451.96424999999999</v>
      </c>
      <c r="O88" s="27">
        <f>O$4*INDEX(ACA!$E$2:$E$156, MATCH('Calcs - ACA values'!$A88,ACA!$B$2:$B$156,0))</f>
        <v>639.85949999999991</v>
      </c>
      <c r="P88" s="27">
        <f>P$4*INDEX(ACA!$E$2:$E$156, MATCH('Calcs - ACA values'!$A88,ACA!$B$2:$B$156,0))</f>
        <v>416.41649999999998</v>
      </c>
      <c r="Q88" s="27">
        <f>Q$4*INDEX(ACA!$E$2:$E$156, MATCH('Calcs - ACA values'!$A88,ACA!$B$2:$B$156,0))</f>
        <v>589.077</v>
      </c>
      <c r="R88" s="27">
        <f>R$4*INDEX(ACA!$E$2:$E$156, MATCH('Calcs - ACA values'!$A88,ACA!$B$2:$B$156,0))</f>
        <v>264.06899999999996</v>
      </c>
      <c r="S88" s="27">
        <f>S$4*INDEX(ACA!$E$2:$E$156, MATCH('Calcs - ACA values'!$A88,ACA!$B$2:$B$156,0))</f>
        <v>421.49474999999995</v>
      </c>
      <c r="T88" s="27">
        <f>T$4*INDEX(ACA!$E$2:$E$156, MATCH('Calcs - ACA values'!$A88,ACA!$B$2:$B$156,0))</f>
        <v>218.36474999999999</v>
      </c>
      <c r="U88" s="27">
        <f>U$4*INDEX(ACA!$E$2:$E$156, MATCH('Calcs - ACA values'!$A88,ACA!$B$2:$B$156,0))</f>
        <v>314.85149999999999</v>
      </c>
      <c r="V88" s="27">
        <f>V$4*INDEX(ACA!$E$2:$E$156, MATCH('Calcs - ACA values'!$A88,ACA!$B$2:$B$156,0))</f>
        <v>1112.1367499999999</v>
      </c>
      <c r="W88" s="27">
        <f>W$4*INDEX(ACA!$E$2:$E$156, MATCH('Calcs - ACA values'!$A88,ACA!$B$2:$B$156,0))</f>
        <v>1685.9789999999998</v>
      </c>
      <c r="X88" s="27">
        <f>X$4*INDEX(ACA!$E$2:$E$156, MATCH('Calcs - ACA values'!$A88,ACA!$B$2:$B$156,0))</f>
        <v>558.60749999999996</v>
      </c>
      <c r="Y88" s="27">
        <f>Y$4*INDEX(ACA!$E$2:$E$156, MATCH('Calcs - ACA values'!$A88,ACA!$B$2:$B$156,0))</f>
        <v>1508.2402499999998</v>
      </c>
      <c r="Z88" s="27">
        <f>Z$4*INDEX(ACA!$E$2:$E$156, MATCH('Calcs - ACA values'!$A88,ACA!$B$2:$B$156,0))</f>
        <v>119643.56999999999</v>
      </c>
      <c r="AA88" s="27">
        <f>AA$4*INDEX(ACA!$E$2:$E$156, MATCH('Calcs - ACA values'!$A88,ACA!$B$2:$B$156,0))</f>
        <v>119643.56999999999</v>
      </c>
      <c r="AB88" s="27">
        <f>AB$4*INDEX(ACA!$E$2:$E$156, MATCH('Calcs - ACA values'!$A88,ACA!$B$2:$B$156,0))</f>
        <v>45704.25</v>
      </c>
      <c r="AC88" s="27">
        <f>AC$4*INDEX(ACA!$E$2:$E$156, MATCH('Calcs - ACA values'!$A88,ACA!$B$2:$B$156,0))</f>
        <v>71095.5</v>
      </c>
      <c r="AD88" s="27">
        <f>AD$4*INDEX(ACA!$E$2:$E$156, MATCH('Calcs - ACA values'!$A88,ACA!$B$2:$B$156,0))</f>
        <v>0</v>
      </c>
      <c r="AE88" s="27">
        <f>AE$4*INDEX(ACA!$E$2:$E$156, MATCH('Calcs - ACA values'!$A88,ACA!$B$2:$B$156,0))</f>
        <v>914.08499999999992</v>
      </c>
      <c r="AF88" s="27">
        <f>AF$4*INDEX(ACA!$E$2:$E$156, MATCH('Calcs - ACA values'!$A88,ACA!$B$2:$B$156,0))</f>
        <v>1310.1885</v>
      </c>
    </row>
    <row r="89" spans="1:32" x14ac:dyDescent="0.35">
      <c r="A89" s="11">
        <v>822</v>
      </c>
      <c r="B89" s="18" t="s">
        <v>91</v>
      </c>
      <c r="C89" s="27">
        <f>C$4*INDEX(ACA!$E$2:$E$156, MATCH('Calcs - ACA values'!$A89,ACA!$B$2:$B$156,0))</f>
        <v>3171.8749499999999</v>
      </c>
      <c r="D89" s="27">
        <f>D$4*INDEX(ACA!$E$2:$E$156, MATCH('Calcs - ACA values'!$A89,ACA!$B$2:$B$156,0))</f>
        <v>4472.9225999999999</v>
      </c>
      <c r="E89" s="27">
        <f>E$4*INDEX(ACA!$E$2:$E$156, MATCH('Calcs - ACA values'!$A89,ACA!$B$2:$B$156,0))</f>
        <v>5040.6709499999997</v>
      </c>
      <c r="F89" s="27">
        <f>F$4*INDEX(ACA!$E$2:$E$156, MATCH('Calcs - ACA values'!$A89,ACA!$B$2:$B$156,0))</f>
        <v>583.99874999999997</v>
      </c>
      <c r="G89" s="27">
        <f>G$4*INDEX(ACA!$E$2:$E$156, MATCH('Calcs - ACA values'!$A89,ACA!$B$2:$B$156,0))</f>
        <v>853.14599999999996</v>
      </c>
      <c r="H89" s="27">
        <f>H$4*INDEX(ACA!$E$2:$E$156, MATCH('Calcs - ACA values'!$A89,ACA!$B$2:$B$156,0))</f>
        <v>467.19899999999996</v>
      </c>
      <c r="I89" s="27">
        <f>I$4*INDEX(ACA!$E$2:$E$156, MATCH('Calcs - ACA values'!$A89,ACA!$B$2:$B$156,0))</f>
        <v>467.19899999999996</v>
      </c>
      <c r="J89" s="27">
        <f>J$4*INDEX(ACA!$E$2:$E$156, MATCH('Calcs - ACA values'!$A89,ACA!$B$2:$B$156,0))</f>
        <v>629.70299999999997</v>
      </c>
      <c r="K89" s="27">
        <f>K$4*INDEX(ACA!$E$2:$E$156, MATCH('Calcs - ACA values'!$A89,ACA!$B$2:$B$156,0))</f>
        <v>878.53724999999997</v>
      </c>
      <c r="L89" s="27">
        <f>L$4*INDEX(ACA!$E$2:$E$156, MATCH('Calcs - ACA values'!$A89,ACA!$B$2:$B$156,0))</f>
        <v>482.43374999999997</v>
      </c>
      <c r="M89" s="27">
        <f>M$4*INDEX(ACA!$E$2:$E$156, MATCH('Calcs - ACA values'!$A89,ACA!$B$2:$B$156,0))</f>
        <v>690.64199999999994</v>
      </c>
      <c r="N89" s="27">
        <f>N$4*INDEX(ACA!$E$2:$E$156, MATCH('Calcs - ACA values'!$A89,ACA!$B$2:$B$156,0))</f>
        <v>451.96424999999999</v>
      </c>
      <c r="O89" s="27">
        <f>O$4*INDEX(ACA!$E$2:$E$156, MATCH('Calcs - ACA values'!$A89,ACA!$B$2:$B$156,0))</f>
        <v>639.85949999999991</v>
      </c>
      <c r="P89" s="27">
        <f>P$4*INDEX(ACA!$E$2:$E$156, MATCH('Calcs - ACA values'!$A89,ACA!$B$2:$B$156,0))</f>
        <v>416.41649999999998</v>
      </c>
      <c r="Q89" s="27">
        <f>Q$4*INDEX(ACA!$E$2:$E$156, MATCH('Calcs - ACA values'!$A89,ACA!$B$2:$B$156,0))</f>
        <v>589.077</v>
      </c>
      <c r="R89" s="27">
        <f>R$4*INDEX(ACA!$E$2:$E$156, MATCH('Calcs - ACA values'!$A89,ACA!$B$2:$B$156,0))</f>
        <v>264.06899999999996</v>
      </c>
      <c r="S89" s="27">
        <f>S$4*INDEX(ACA!$E$2:$E$156, MATCH('Calcs - ACA values'!$A89,ACA!$B$2:$B$156,0))</f>
        <v>421.49474999999995</v>
      </c>
      <c r="T89" s="27">
        <f>T$4*INDEX(ACA!$E$2:$E$156, MATCH('Calcs - ACA values'!$A89,ACA!$B$2:$B$156,0))</f>
        <v>218.36474999999999</v>
      </c>
      <c r="U89" s="27">
        <f>U$4*INDEX(ACA!$E$2:$E$156, MATCH('Calcs - ACA values'!$A89,ACA!$B$2:$B$156,0))</f>
        <v>314.85149999999999</v>
      </c>
      <c r="V89" s="27">
        <f>V$4*INDEX(ACA!$E$2:$E$156, MATCH('Calcs - ACA values'!$A89,ACA!$B$2:$B$156,0))</f>
        <v>1112.1367499999999</v>
      </c>
      <c r="W89" s="27">
        <f>W$4*INDEX(ACA!$E$2:$E$156, MATCH('Calcs - ACA values'!$A89,ACA!$B$2:$B$156,0))</f>
        <v>1685.9789999999998</v>
      </c>
      <c r="X89" s="27">
        <f>X$4*INDEX(ACA!$E$2:$E$156, MATCH('Calcs - ACA values'!$A89,ACA!$B$2:$B$156,0))</f>
        <v>558.60749999999996</v>
      </c>
      <c r="Y89" s="27">
        <f>Y$4*INDEX(ACA!$E$2:$E$156, MATCH('Calcs - ACA values'!$A89,ACA!$B$2:$B$156,0))</f>
        <v>1508.2402499999998</v>
      </c>
      <c r="Z89" s="27">
        <f>Z$4*INDEX(ACA!$E$2:$E$156, MATCH('Calcs - ACA values'!$A89,ACA!$B$2:$B$156,0))</f>
        <v>119643.56999999999</v>
      </c>
      <c r="AA89" s="27">
        <f>AA$4*INDEX(ACA!$E$2:$E$156, MATCH('Calcs - ACA values'!$A89,ACA!$B$2:$B$156,0))</f>
        <v>119643.56999999999</v>
      </c>
      <c r="AB89" s="27">
        <f>AB$4*INDEX(ACA!$E$2:$E$156, MATCH('Calcs - ACA values'!$A89,ACA!$B$2:$B$156,0))</f>
        <v>45704.25</v>
      </c>
      <c r="AC89" s="27">
        <f>AC$4*INDEX(ACA!$E$2:$E$156, MATCH('Calcs - ACA values'!$A89,ACA!$B$2:$B$156,0))</f>
        <v>71095.5</v>
      </c>
      <c r="AD89" s="27">
        <f>AD$4*INDEX(ACA!$E$2:$E$156, MATCH('Calcs - ACA values'!$A89,ACA!$B$2:$B$156,0))</f>
        <v>0</v>
      </c>
      <c r="AE89" s="27">
        <f>AE$4*INDEX(ACA!$E$2:$E$156, MATCH('Calcs - ACA values'!$A89,ACA!$B$2:$B$156,0))</f>
        <v>914.08499999999992</v>
      </c>
      <c r="AF89" s="27">
        <f>AF$4*INDEX(ACA!$E$2:$E$156, MATCH('Calcs - ACA values'!$A89,ACA!$B$2:$B$156,0))</f>
        <v>1310.1885</v>
      </c>
    </row>
    <row r="90" spans="1:32" x14ac:dyDescent="0.35">
      <c r="A90" s="11">
        <v>823</v>
      </c>
      <c r="B90" s="18" t="s">
        <v>92</v>
      </c>
      <c r="C90" s="27">
        <f>C$4*INDEX(ACA!$E$2:$E$156, MATCH('Calcs - ACA values'!$A90,ACA!$B$2:$B$156,0))</f>
        <v>3171.8749499999999</v>
      </c>
      <c r="D90" s="27">
        <f>D$4*INDEX(ACA!$E$2:$E$156, MATCH('Calcs - ACA values'!$A90,ACA!$B$2:$B$156,0))</f>
        <v>4472.9225999999999</v>
      </c>
      <c r="E90" s="27">
        <f>E$4*INDEX(ACA!$E$2:$E$156, MATCH('Calcs - ACA values'!$A90,ACA!$B$2:$B$156,0))</f>
        <v>5040.6709499999997</v>
      </c>
      <c r="F90" s="27">
        <f>F$4*INDEX(ACA!$E$2:$E$156, MATCH('Calcs - ACA values'!$A90,ACA!$B$2:$B$156,0))</f>
        <v>583.99874999999997</v>
      </c>
      <c r="G90" s="27">
        <f>G$4*INDEX(ACA!$E$2:$E$156, MATCH('Calcs - ACA values'!$A90,ACA!$B$2:$B$156,0))</f>
        <v>853.14599999999996</v>
      </c>
      <c r="H90" s="27">
        <f>H$4*INDEX(ACA!$E$2:$E$156, MATCH('Calcs - ACA values'!$A90,ACA!$B$2:$B$156,0))</f>
        <v>467.19899999999996</v>
      </c>
      <c r="I90" s="27">
        <f>I$4*INDEX(ACA!$E$2:$E$156, MATCH('Calcs - ACA values'!$A90,ACA!$B$2:$B$156,0))</f>
        <v>467.19899999999996</v>
      </c>
      <c r="J90" s="27">
        <f>J$4*INDEX(ACA!$E$2:$E$156, MATCH('Calcs - ACA values'!$A90,ACA!$B$2:$B$156,0))</f>
        <v>629.70299999999997</v>
      </c>
      <c r="K90" s="27">
        <f>K$4*INDEX(ACA!$E$2:$E$156, MATCH('Calcs - ACA values'!$A90,ACA!$B$2:$B$156,0))</f>
        <v>878.53724999999997</v>
      </c>
      <c r="L90" s="27">
        <f>L$4*INDEX(ACA!$E$2:$E$156, MATCH('Calcs - ACA values'!$A90,ACA!$B$2:$B$156,0))</f>
        <v>482.43374999999997</v>
      </c>
      <c r="M90" s="27">
        <f>M$4*INDEX(ACA!$E$2:$E$156, MATCH('Calcs - ACA values'!$A90,ACA!$B$2:$B$156,0))</f>
        <v>690.64199999999994</v>
      </c>
      <c r="N90" s="27">
        <f>N$4*INDEX(ACA!$E$2:$E$156, MATCH('Calcs - ACA values'!$A90,ACA!$B$2:$B$156,0))</f>
        <v>451.96424999999999</v>
      </c>
      <c r="O90" s="27">
        <f>O$4*INDEX(ACA!$E$2:$E$156, MATCH('Calcs - ACA values'!$A90,ACA!$B$2:$B$156,0))</f>
        <v>639.85949999999991</v>
      </c>
      <c r="P90" s="27">
        <f>P$4*INDEX(ACA!$E$2:$E$156, MATCH('Calcs - ACA values'!$A90,ACA!$B$2:$B$156,0))</f>
        <v>416.41649999999998</v>
      </c>
      <c r="Q90" s="27">
        <f>Q$4*INDEX(ACA!$E$2:$E$156, MATCH('Calcs - ACA values'!$A90,ACA!$B$2:$B$156,0))</f>
        <v>589.077</v>
      </c>
      <c r="R90" s="27">
        <f>R$4*INDEX(ACA!$E$2:$E$156, MATCH('Calcs - ACA values'!$A90,ACA!$B$2:$B$156,0))</f>
        <v>264.06899999999996</v>
      </c>
      <c r="S90" s="27">
        <f>S$4*INDEX(ACA!$E$2:$E$156, MATCH('Calcs - ACA values'!$A90,ACA!$B$2:$B$156,0))</f>
        <v>421.49474999999995</v>
      </c>
      <c r="T90" s="27">
        <f>T$4*INDEX(ACA!$E$2:$E$156, MATCH('Calcs - ACA values'!$A90,ACA!$B$2:$B$156,0))</f>
        <v>218.36474999999999</v>
      </c>
      <c r="U90" s="27">
        <f>U$4*INDEX(ACA!$E$2:$E$156, MATCH('Calcs - ACA values'!$A90,ACA!$B$2:$B$156,0))</f>
        <v>314.85149999999999</v>
      </c>
      <c r="V90" s="27">
        <f>V$4*INDEX(ACA!$E$2:$E$156, MATCH('Calcs - ACA values'!$A90,ACA!$B$2:$B$156,0))</f>
        <v>1112.1367499999999</v>
      </c>
      <c r="W90" s="27">
        <f>W$4*INDEX(ACA!$E$2:$E$156, MATCH('Calcs - ACA values'!$A90,ACA!$B$2:$B$156,0))</f>
        <v>1685.9789999999998</v>
      </c>
      <c r="X90" s="27">
        <f>X$4*INDEX(ACA!$E$2:$E$156, MATCH('Calcs - ACA values'!$A90,ACA!$B$2:$B$156,0))</f>
        <v>558.60749999999996</v>
      </c>
      <c r="Y90" s="27">
        <f>Y$4*INDEX(ACA!$E$2:$E$156, MATCH('Calcs - ACA values'!$A90,ACA!$B$2:$B$156,0))</f>
        <v>1508.2402499999998</v>
      </c>
      <c r="Z90" s="27">
        <f>Z$4*INDEX(ACA!$E$2:$E$156, MATCH('Calcs - ACA values'!$A90,ACA!$B$2:$B$156,0))</f>
        <v>119643.56999999999</v>
      </c>
      <c r="AA90" s="27">
        <f>AA$4*INDEX(ACA!$E$2:$E$156, MATCH('Calcs - ACA values'!$A90,ACA!$B$2:$B$156,0))</f>
        <v>119643.56999999999</v>
      </c>
      <c r="AB90" s="27">
        <f>AB$4*INDEX(ACA!$E$2:$E$156, MATCH('Calcs - ACA values'!$A90,ACA!$B$2:$B$156,0))</f>
        <v>45704.25</v>
      </c>
      <c r="AC90" s="27">
        <f>AC$4*INDEX(ACA!$E$2:$E$156, MATCH('Calcs - ACA values'!$A90,ACA!$B$2:$B$156,0))</f>
        <v>71095.5</v>
      </c>
      <c r="AD90" s="27">
        <f>AD$4*INDEX(ACA!$E$2:$E$156, MATCH('Calcs - ACA values'!$A90,ACA!$B$2:$B$156,0))</f>
        <v>0</v>
      </c>
      <c r="AE90" s="27">
        <f>AE$4*INDEX(ACA!$E$2:$E$156, MATCH('Calcs - ACA values'!$A90,ACA!$B$2:$B$156,0))</f>
        <v>914.08499999999992</v>
      </c>
      <c r="AF90" s="27">
        <f>AF$4*INDEX(ACA!$E$2:$E$156, MATCH('Calcs - ACA values'!$A90,ACA!$B$2:$B$156,0))</f>
        <v>1310.1885</v>
      </c>
    </row>
    <row r="91" spans="1:32" x14ac:dyDescent="0.35">
      <c r="A91" s="11" t="s">
        <v>231</v>
      </c>
      <c r="B91" s="18" t="s">
        <v>93</v>
      </c>
      <c r="C91" s="27">
        <f>C$4*INDEX(ACA!$E$2:$E$156, MATCH('Calcs - ACA values'!$A91,ACA!$B$2:$B$156,0))</f>
        <v>3268.8440999999998</v>
      </c>
      <c r="D91" s="27">
        <f>D$4*INDEX(ACA!$E$2:$E$156, MATCH('Calcs - ACA values'!$A91,ACA!$B$2:$B$156,0))</f>
        <v>4609.6668</v>
      </c>
      <c r="E91" s="27">
        <f>E$4*INDEX(ACA!$E$2:$E$156, MATCH('Calcs - ACA values'!$A91,ACA!$B$2:$B$156,0))</f>
        <v>5194.7721000000001</v>
      </c>
      <c r="F91" s="27">
        <f>F$4*INDEX(ACA!$E$2:$E$156, MATCH('Calcs - ACA values'!$A91,ACA!$B$2:$B$156,0))</f>
        <v>601.85249999999996</v>
      </c>
      <c r="G91" s="27">
        <f>G$4*INDEX(ACA!$E$2:$E$156, MATCH('Calcs - ACA values'!$A91,ACA!$B$2:$B$156,0))</f>
        <v>879.22799999999995</v>
      </c>
      <c r="H91" s="27">
        <f>H$4*INDEX(ACA!$E$2:$E$156, MATCH('Calcs - ACA values'!$A91,ACA!$B$2:$B$156,0))</f>
        <v>481.48199999999997</v>
      </c>
      <c r="I91" s="27">
        <f>I$4*INDEX(ACA!$E$2:$E$156, MATCH('Calcs - ACA values'!$A91,ACA!$B$2:$B$156,0))</f>
        <v>481.48199999999997</v>
      </c>
      <c r="J91" s="27">
        <f>J$4*INDEX(ACA!$E$2:$E$156, MATCH('Calcs - ACA values'!$A91,ACA!$B$2:$B$156,0))</f>
        <v>648.95399999999995</v>
      </c>
      <c r="K91" s="27">
        <f>K$4*INDEX(ACA!$E$2:$E$156, MATCH('Calcs - ACA values'!$A91,ACA!$B$2:$B$156,0))</f>
        <v>905.39549999999997</v>
      </c>
      <c r="L91" s="27">
        <f>L$4*INDEX(ACA!$E$2:$E$156, MATCH('Calcs - ACA values'!$A91,ACA!$B$2:$B$156,0))</f>
        <v>497.1825</v>
      </c>
      <c r="M91" s="27">
        <f>M$4*INDEX(ACA!$E$2:$E$156, MATCH('Calcs - ACA values'!$A91,ACA!$B$2:$B$156,0))</f>
        <v>711.75599999999997</v>
      </c>
      <c r="N91" s="27">
        <f>N$4*INDEX(ACA!$E$2:$E$156, MATCH('Calcs - ACA values'!$A91,ACA!$B$2:$B$156,0))</f>
        <v>465.78149999999999</v>
      </c>
      <c r="O91" s="27">
        <f>O$4*INDEX(ACA!$E$2:$E$156, MATCH('Calcs - ACA values'!$A91,ACA!$B$2:$B$156,0))</f>
        <v>659.42099999999994</v>
      </c>
      <c r="P91" s="27">
        <f>P$4*INDEX(ACA!$E$2:$E$156, MATCH('Calcs - ACA values'!$A91,ACA!$B$2:$B$156,0))</f>
        <v>429.14699999999999</v>
      </c>
      <c r="Q91" s="27">
        <f>Q$4*INDEX(ACA!$E$2:$E$156, MATCH('Calcs - ACA values'!$A91,ACA!$B$2:$B$156,0))</f>
        <v>607.08600000000001</v>
      </c>
      <c r="R91" s="27">
        <f>R$4*INDEX(ACA!$E$2:$E$156, MATCH('Calcs - ACA values'!$A91,ACA!$B$2:$B$156,0))</f>
        <v>272.142</v>
      </c>
      <c r="S91" s="27">
        <f>S$4*INDEX(ACA!$E$2:$E$156, MATCH('Calcs - ACA values'!$A91,ACA!$B$2:$B$156,0))</f>
        <v>434.38049999999998</v>
      </c>
      <c r="T91" s="27">
        <f>T$4*INDEX(ACA!$E$2:$E$156, MATCH('Calcs - ACA values'!$A91,ACA!$B$2:$B$156,0))</f>
        <v>225.04049999999998</v>
      </c>
      <c r="U91" s="27">
        <f>U$4*INDEX(ACA!$E$2:$E$156, MATCH('Calcs - ACA values'!$A91,ACA!$B$2:$B$156,0))</f>
        <v>324.47699999999998</v>
      </c>
      <c r="V91" s="27">
        <f>V$4*INDEX(ACA!$E$2:$E$156, MATCH('Calcs - ACA values'!$A91,ACA!$B$2:$B$156,0))</f>
        <v>1146.1365000000001</v>
      </c>
      <c r="W91" s="27">
        <f>W$4*INDEX(ACA!$E$2:$E$156, MATCH('Calcs - ACA values'!$A91,ACA!$B$2:$B$156,0))</f>
        <v>1737.5219999999999</v>
      </c>
      <c r="X91" s="27">
        <f>X$4*INDEX(ACA!$E$2:$E$156, MATCH('Calcs - ACA values'!$A91,ACA!$B$2:$B$156,0))</f>
        <v>575.68499999999995</v>
      </c>
      <c r="Y91" s="27">
        <f>Y$4*INDEX(ACA!$E$2:$E$156, MATCH('Calcs - ACA values'!$A91,ACA!$B$2:$B$156,0))</f>
        <v>1554.3495</v>
      </c>
      <c r="Z91" s="27">
        <f>Z$4*INDEX(ACA!$E$2:$E$156, MATCH('Calcs - ACA values'!$A91,ACA!$B$2:$B$156,0))</f>
        <v>123301.26</v>
      </c>
      <c r="AA91" s="27">
        <f>AA$4*INDEX(ACA!$E$2:$E$156, MATCH('Calcs - ACA values'!$A91,ACA!$B$2:$B$156,0))</f>
        <v>123301.26</v>
      </c>
      <c r="AB91" s="27">
        <f>AB$4*INDEX(ACA!$E$2:$E$156, MATCH('Calcs - ACA values'!$A91,ACA!$B$2:$B$156,0))</f>
        <v>47101.5</v>
      </c>
      <c r="AC91" s="27">
        <f>AC$4*INDEX(ACA!$E$2:$E$156, MATCH('Calcs - ACA values'!$A91,ACA!$B$2:$B$156,0))</f>
        <v>73269</v>
      </c>
      <c r="AD91" s="27">
        <f>AD$4*INDEX(ACA!$E$2:$E$156, MATCH('Calcs - ACA values'!$A91,ACA!$B$2:$B$156,0))</f>
        <v>0</v>
      </c>
      <c r="AE91" s="27">
        <f>AE$4*INDEX(ACA!$E$2:$E$156, MATCH('Calcs - ACA values'!$A91,ACA!$B$2:$B$156,0))</f>
        <v>942.03</v>
      </c>
      <c r="AF91" s="27">
        <f>AF$4*INDEX(ACA!$E$2:$E$156, MATCH('Calcs - ACA values'!$A91,ACA!$B$2:$B$156,0))</f>
        <v>1350.2429999999999</v>
      </c>
    </row>
    <row r="92" spans="1:32" x14ac:dyDescent="0.35">
      <c r="A92" s="11">
        <v>826</v>
      </c>
      <c r="B92" s="18" t="s">
        <v>94</v>
      </c>
      <c r="C92" s="27">
        <f>C$4*INDEX(ACA!$E$2:$E$156, MATCH('Calcs - ACA values'!$A92,ACA!$B$2:$B$156,0))</f>
        <v>3212.41149</v>
      </c>
      <c r="D92" s="27">
        <f>D$4*INDEX(ACA!$E$2:$E$156, MATCH('Calcs - ACA values'!$A92,ACA!$B$2:$B$156,0))</f>
        <v>4530.0865199999998</v>
      </c>
      <c r="E92" s="27">
        <f>E$4*INDEX(ACA!$E$2:$E$156, MATCH('Calcs - ACA values'!$A92,ACA!$B$2:$B$156,0))</f>
        <v>5105.09069</v>
      </c>
      <c r="F92" s="27">
        <f>F$4*INDEX(ACA!$E$2:$E$156, MATCH('Calcs - ACA values'!$A92,ACA!$B$2:$B$156,0))</f>
        <v>591.46224999999993</v>
      </c>
      <c r="G92" s="27">
        <f>G$4*INDEX(ACA!$E$2:$E$156, MATCH('Calcs - ACA values'!$A92,ACA!$B$2:$B$156,0))</f>
        <v>864.04919999999993</v>
      </c>
      <c r="H92" s="27">
        <f>H$4*INDEX(ACA!$E$2:$E$156, MATCH('Calcs - ACA values'!$A92,ACA!$B$2:$B$156,0))</f>
        <v>473.16979999999995</v>
      </c>
      <c r="I92" s="27">
        <f>I$4*INDEX(ACA!$E$2:$E$156, MATCH('Calcs - ACA values'!$A92,ACA!$B$2:$B$156,0))</f>
        <v>473.16979999999995</v>
      </c>
      <c r="J92" s="27">
        <f>J$4*INDEX(ACA!$E$2:$E$156, MATCH('Calcs - ACA values'!$A92,ACA!$B$2:$B$156,0))</f>
        <v>637.75059999999996</v>
      </c>
      <c r="K92" s="27">
        <f>K$4*INDEX(ACA!$E$2:$E$156, MATCH('Calcs - ACA values'!$A92,ACA!$B$2:$B$156,0))</f>
        <v>889.76495</v>
      </c>
      <c r="L92" s="27">
        <f>L$4*INDEX(ACA!$E$2:$E$156, MATCH('Calcs - ACA values'!$A92,ACA!$B$2:$B$156,0))</f>
        <v>488.59924999999998</v>
      </c>
      <c r="M92" s="27">
        <f>M$4*INDEX(ACA!$E$2:$E$156, MATCH('Calcs - ACA values'!$A92,ACA!$B$2:$B$156,0))</f>
        <v>699.46839999999997</v>
      </c>
      <c r="N92" s="27">
        <f>N$4*INDEX(ACA!$E$2:$E$156, MATCH('Calcs - ACA values'!$A92,ACA!$B$2:$B$156,0))</f>
        <v>457.74034999999998</v>
      </c>
      <c r="O92" s="27">
        <f>O$4*INDEX(ACA!$E$2:$E$156, MATCH('Calcs - ACA values'!$A92,ACA!$B$2:$B$156,0))</f>
        <v>648.03689999999995</v>
      </c>
      <c r="P92" s="27">
        <f>P$4*INDEX(ACA!$E$2:$E$156, MATCH('Calcs - ACA values'!$A92,ACA!$B$2:$B$156,0))</f>
        <v>421.73829999999998</v>
      </c>
      <c r="Q92" s="27">
        <f>Q$4*INDEX(ACA!$E$2:$E$156, MATCH('Calcs - ACA values'!$A92,ACA!$B$2:$B$156,0))</f>
        <v>596.60539999999992</v>
      </c>
      <c r="R92" s="27">
        <f>R$4*INDEX(ACA!$E$2:$E$156, MATCH('Calcs - ACA values'!$A92,ACA!$B$2:$B$156,0))</f>
        <v>267.44380000000001</v>
      </c>
      <c r="S92" s="27">
        <f>S$4*INDEX(ACA!$E$2:$E$156, MATCH('Calcs - ACA values'!$A92,ACA!$B$2:$B$156,0))</f>
        <v>426.88144999999997</v>
      </c>
      <c r="T92" s="27">
        <f>T$4*INDEX(ACA!$E$2:$E$156, MATCH('Calcs - ACA values'!$A92,ACA!$B$2:$B$156,0))</f>
        <v>221.15544999999997</v>
      </c>
      <c r="U92" s="27">
        <f>U$4*INDEX(ACA!$E$2:$E$156, MATCH('Calcs - ACA values'!$A92,ACA!$B$2:$B$156,0))</f>
        <v>318.87529999999998</v>
      </c>
      <c r="V92" s="27">
        <f>V$4*INDEX(ACA!$E$2:$E$156, MATCH('Calcs - ACA values'!$A92,ACA!$B$2:$B$156,0))</f>
        <v>1126.3498499999998</v>
      </c>
      <c r="W92" s="27">
        <f>W$4*INDEX(ACA!$E$2:$E$156, MATCH('Calcs - ACA values'!$A92,ACA!$B$2:$B$156,0))</f>
        <v>1707.5257999999999</v>
      </c>
      <c r="X92" s="27">
        <f>X$4*INDEX(ACA!$E$2:$E$156, MATCH('Calcs - ACA values'!$A92,ACA!$B$2:$B$156,0))</f>
        <v>565.74649999999997</v>
      </c>
      <c r="Y92" s="27">
        <f>Y$4*INDEX(ACA!$E$2:$E$156, MATCH('Calcs - ACA values'!$A92,ACA!$B$2:$B$156,0))</f>
        <v>1527.5155499999998</v>
      </c>
      <c r="Z92" s="27">
        <f>Z$4*INDEX(ACA!$E$2:$E$156, MATCH('Calcs - ACA values'!$A92,ACA!$B$2:$B$156,0))</f>
        <v>121172.61399999999</v>
      </c>
      <c r="AA92" s="27">
        <f>AA$4*INDEX(ACA!$E$2:$E$156, MATCH('Calcs - ACA values'!$A92,ACA!$B$2:$B$156,0))</f>
        <v>121172.61399999999</v>
      </c>
      <c r="AB92" s="27">
        <f>AB$4*INDEX(ACA!$E$2:$E$156, MATCH('Calcs - ACA values'!$A92,ACA!$B$2:$B$156,0))</f>
        <v>46288.35</v>
      </c>
      <c r="AC92" s="27">
        <f>AC$4*INDEX(ACA!$E$2:$E$156, MATCH('Calcs - ACA values'!$A92,ACA!$B$2:$B$156,0))</f>
        <v>72004.099999999991</v>
      </c>
      <c r="AD92" s="27">
        <f>AD$4*INDEX(ACA!$E$2:$E$156, MATCH('Calcs - ACA values'!$A92,ACA!$B$2:$B$156,0))</f>
        <v>0</v>
      </c>
      <c r="AE92" s="27">
        <f>AE$4*INDEX(ACA!$E$2:$E$156, MATCH('Calcs - ACA values'!$A92,ACA!$B$2:$B$156,0))</f>
        <v>925.76699999999994</v>
      </c>
      <c r="AF92" s="27">
        <f>AF$4*INDEX(ACA!$E$2:$E$156, MATCH('Calcs - ACA values'!$A92,ACA!$B$2:$B$156,0))</f>
        <v>1326.9326999999998</v>
      </c>
    </row>
    <row r="93" spans="1:32" x14ac:dyDescent="0.35">
      <c r="A93" s="11">
        <v>830</v>
      </c>
      <c r="B93" s="18" t="s">
        <v>95</v>
      </c>
      <c r="C93" s="27">
        <f>C$4*INDEX(ACA!$E$2:$E$156, MATCH('Calcs - ACA values'!$A93,ACA!$B$2:$B$156,0))</f>
        <v>3123</v>
      </c>
      <c r="D93" s="27">
        <f>D$4*INDEX(ACA!$E$2:$E$156, MATCH('Calcs - ACA values'!$A93,ACA!$B$2:$B$156,0))</f>
        <v>4404</v>
      </c>
      <c r="E93" s="27">
        <f>E$4*INDEX(ACA!$E$2:$E$156, MATCH('Calcs - ACA values'!$A93,ACA!$B$2:$B$156,0))</f>
        <v>4963</v>
      </c>
      <c r="F93" s="27">
        <f>F$4*INDEX(ACA!$E$2:$E$156, MATCH('Calcs - ACA values'!$A93,ACA!$B$2:$B$156,0))</f>
        <v>575</v>
      </c>
      <c r="G93" s="27">
        <f>G$4*INDEX(ACA!$E$2:$E$156, MATCH('Calcs - ACA values'!$A93,ACA!$B$2:$B$156,0))</f>
        <v>840</v>
      </c>
      <c r="H93" s="27">
        <f>H$4*INDEX(ACA!$E$2:$E$156, MATCH('Calcs - ACA values'!$A93,ACA!$B$2:$B$156,0))</f>
        <v>460</v>
      </c>
      <c r="I93" s="27">
        <f>I$4*INDEX(ACA!$E$2:$E$156, MATCH('Calcs - ACA values'!$A93,ACA!$B$2:$B$156,0))</f>
        <v>460</v>
      </c>
      <c r="J93" s="27">
        <f>J$4*INDEX(ACA!$E$2:$E$156, MATCH('Calcs - ACA values'!$A93,ACA!$B$2:$B$156,0))</f>
        <v>620</v>
      </c>
      <c r="K93" s="27">
        <f>K$4*INDEX(ACA!$E$2:$E$156, MATCH('Calcs - ACA values'!$A93,ACA!$B$2:$B$156,0))</f>
        <v>865</v>
      </c>
      <c r="L93" s="27">
        <f>L$4*INDEX(ACA!$E$2:$E$156, MATCH('Calcs - ACA values'!$A93,ACA!$B$2:$B$156,0))</f>
        <v>475</v>
      </c>
      <c r="M93" s="27">
        <f>M$4*INDEX(ACA!$E$2:$E$156, MATCH('Calcs - ACA values'!$A93,ACA!$B$2:$B$156,0))</f>
        <v>680</v>
      </c>
      <c r="N93" s="27">
        <f>N$4*INDEX(ACA!$E$2:$E$156, MATCH('Calcs - ACA values'!$A93,ACA!$B$2:$B$156,0))</f>
        <v>445</v>
      </c>
      <c r="O93" s="27">
        <f>O$4*INDEX(ACA!$E$2:$E$156, MATCH('Calcs - ACA values'!$A93,ACA!$B$2:$B$156,0))</f>
        <v>630</v>
      </c>
      <c r="P93" s="27">
        <f>P$4*INDEX(ACA!$E$2:$E$156, MATCH('Calcs - ACA values'!$A93,ACA!$B$2:$B$156,0))</f>
        <v>410</v>
      </c>
      <c r="Q93" s="27">
        <f>Q$4*INDEX(ACA!$E$2:$E$156, MATCH('Calcs - ACA values'!$A93,ACA!$B$2:$B$156,0))</f>
        <v>580</v>
      </c>
      <c r="R93" s="27">
        <f>R$4*INDEX(ACA!$E$2:$E$156, MATCH('Calcs - ACA values'!$A93,ACA!$B$2:$B$156,0))</f>
        <v>260</v>
      </c>
      <c r="S93" s="27">
        <f>S$4*INDEX(ACA!$E$2:$E$156, MATCH('Calcs - ACA values'!$A93,ACA!$B$2:$B$156,0))</f>
        <v>415</v>
      </c>
      <c r="T93" s="27">
        <f>T$4*INDEX(ACA!$E$2:$E$156, MATCH('Calcs - ACA values'!$A93,ACA!$B$2:$B$156,0))</f>
        <v>215</v>
      </c>
      <c r="U93" s="27">
        <f>U$4*INDEX(ACA!$E$2:$E$156, MATCH('Calcs - ACA values'!$A93,ACA!$B$2:$B$156,0))</f>
        <v>310</v>
      </c>
      <c r="V93" s="27">
        <f>V$4*INDEX(ACA!$E$2:$E$156, MATCH('Calcs - ACA values'!$A93,ACA!$B$2:$B$156,0))</f>
        <v>1095</v>
      </c>
      <c r="W93" s="27">
        <f>W$4*INDEX(ACA!$E$2:$E$156, MATCH('Calcs - ACA values'!$A93,ACA!$B$2:$B$156,0))</f>
        <v>1660</v>
      </c>
      <c r="X93" s="27">
        <f>X$4*INDEX(ACA!$E$2:$E$156, MATCH('Calcs - ACA values'!$A93,ACA!$B$2:$B$156,0))</f>
        <v>550</v>
      </c>
      <c r="Y93" s="27">
        <f>Y$4*INDEX(ACA!$E$2:$E$156, MATCH('Calcs - ACA values'!$A93,ACA!$B$2:$B$156,0))</f>
        <v>1485</v>
      </c>
      <c r="Z93" s="27">
        <f>Z$4*INDEX(ACA!$E$2:$E$156, MATCH('Calcs - ACA values'!$A93,ACA!$B$2:$B$156,0))</f>
        <v>117800</v>
      </c>
      <c r="AA93" s="27">
        <f>AA$4*INDEX(ACA!$E$2:$E$156, MATCH('Calcs - ACA values'!$A93,ACA!$B$2:$B$156,0))</f>
        <v>117800</v>
      </c>
      <c r="AB93" s="27">
        <f>AB$4*INDEX(ACA!$E$2:$E$156, MATCH('Calcs - ACA values'!$A93,ACA!$B$2:$B$156,0))</f>
        <v>45000</v>
      </c>
      <c r="AC93" s="27">
        <f>AC$4*INDEX(ACA!$E$2:$E$156, MATCH('Calcs - ACA values'!$A93,ACA!$B$2:$B$156,0))</f>
        <v>70000</v>
      </c>
      <c r="AD93" s="27">
        <f>AD$4*INDEX(ACA!$E$2:$E$156, MATCH('Calcs - ACA values'!$A93,ACA!$B$2:$B$156,0))</f>
        <v>0</v>
      </c>
      <c r="AE93" s="27">
        <f>AE$4*INDEX(ACA!$E$2:$E$156, MATCH('Calcs - ACA values'!$A93,ACA!$B$2:$B$156,0))</f>
        <v>900</v>
      </c>
      <c r="AF93" s="27">
        <f>AF$4*INDEX(ACA!$E$2:$E$156, MATCH('Calcs - ACA values'!$A93,ACA!$B$2:$B$156,0))</f>
        <v>1290</v>
      </c>
    </row>
    <row r="94" spans="1:32" x14ac:dyDescent="0.35">
      <c r="A94" s="11">
        <v>831</v>
      </c>
      <c r="B94" s="18" t="s">
        <v>96</v>
      </c>
      <c r="C94" s="27">
        <f>C$4*INDEX(ACA!$E$2:$E$156, MATCH('Calcs - ACA values'!$A94,ACA!$B$2:$B$156,0))</f>
        <v>3123</v>
      </c>
      <c r="D94" s="27">
        <f>D$4*INDEX(ACA!$E$2:$E$156, MATCH('Calcs - ACA values'!$A94,ACA!$B$2:$B$156,0))</f>
        <v>4404</v>
      </c>
      <c r="E94" s="27">
        <f>E$4*INDEX(ACA!$E$2:$E$156, MATCH('Calcs - ACA values'!$A94,ACA!$B$2:$B$156,0))</f>
        <v>4963</v>
      </c>
      <c r="F94" s="27">
        <f>F$4*INDEX(ACA!$E$2:$E$156, MATCH('Calcs - ACA values'!$A94,ACA!$B$2:$B$156,0))</f>
        <v>575</v>
      </c>
      <c r="G94" s="27">
        <f>G$4*INDEX(ACA!$E$2:$E$156, MATCH('Calcs - ACA values'!$A94,ACA!$B$2:$B$156,0))</f>
        <v>840</v>
      </c>
      <c r="H94" s="27">
        <f>H$4*INDEX(ACA!$E$2:$E$156, MATCH('Calcs - ACA values'!$A94,ACA!$B$2:$B$156,0))</f>
        <v>460</v>
      </c>
      <c r="I94" s="27">
        <f>I$4*INDEX(ACA!$E$2:$E$156, MATCH('Calcs - ACA values'!$A94,ACA!$B$2:$B$156,0))</f>
        <v>460</v>
      </c>
      <c r="J94" s="27">
        <f>J$4*INDEX(ACA!$E$2:$E$156, MATCH('Calcs - ACA values'!$A94,ACA!$B$2:$B$156,0))</f>
        <v>620</v>
      </c>
      <c r="K94" s="27">
        <f>K$4*INDEX(ACA!$E$2:$E$156, MATCH('Calcs - ACA values'!$A94,ACA!$B$2:$B$156,0))</f>
        <v>865</v>
      </c>
      <c r="L94" s="27">
        <f>L$4*INDEX(ACA!$E$2:$E$156, MATCH('Calcs - ACA values'!$A94,ACA!$B$2:$B$156,0))</f>
        <v>475</v>
      </c>
      <c r="M94" s="27">
        <f>M$4*INDEX(ACA!$E$2:$E$156, MATCH('Calcs - ACA values'!$A94,ACA!$B$2:$B$156,0))</f>
        <v>680</v>
      </c>
      <c r="N94" s="27">
        <f>N$4*INDEX(ACA!$E$2:$E$156, MATCH('Calcs - ACA values'!$A94,ACA!$B$2:$B$156,0))</f>
        <v>445</v>
      </c>
      <c r="O94" s="27">
        <f>O$4*INDEX(ACA!$E$2:$E$156, MATCH('Calcs - ACA values'!$A94,ACA!$B$2:$B$156,0))</f>
        <v>630</v>
      </c>
      <c r="P94" s="27">
        <f>P$4*INDEX(ACA!$E$2:$E$156, MATCH('Calcs - ACA values'!$A94,ACA!$B$2:$B$156,0))</f>
        <v>410</v>
      </c>
      <c r="Q94" s="27">
        <f>Q$4*INDEX(ACA!$E$2:$E$156, MATCH('Calcs - ACA values'!$A94,ACA!$B$2:$B$156,0))</f>
        <v>580</v>
      </c>
      <c r="R94" s="27">
        <f>R$4*INDEX(ACA!$E$2:$E$156, MATCH('Calcs - ACA values'!$A94,ACA!$B$2:$B$156,0))</f>
        <v>260</v>
      </c>
      <c r="S94" s="27">
        <f>S$4*INDEX(ACA!$E$2:$E$156, MATCH('Calcs - ACA values'!$A94,ACA!$B$2:$B$156,0))</f>
        <v>415</v>
      </c>
      <c r="T94" s="27">
        <f>T$4*INDEX(ACA!$E$2:$E$156, MATCH('Calcs - ACA values'!$A94,ACA!$B$2:$B$156,0))</f>
        <v>215</v>
      </c>
      <c r="U94" s="27">
        <f>U$4*INDEX(ACA!$E$2:$E$156, MATCH('Calcs - ACA values'!$A94,ACA!$B$2:$B$156,0))</f>
        <v>310</v>
      </c>
      <c r="V94" s="27">
        <f>V$4*INDEX(ACA!$E$2:$E$156, MATCH('Calcs - ACA values'!$A94,ACA!$B$2:$B$156,0))</f>
        <v>1095</v>
      </c>
      <c r="W94" s="27">
        <f>W$4*INDEX(ACA!$E$2:$E$156, MATCH('Calcs - ACA values'!$A94,ACA!$B$2:$B$156,0))</f>
        <v>1660</v>
      </c>
      <c r="X94" s="27">
        <f>X$4*INDEX(ACA!$E$2:$E$156, MATCH('Calcs - ACA values'!$A94,ACA!$B$2:$B$156,0))</f>
        <v>550</v>
      </c>
      <c r="Y94" s="27">
        <f>Y$4*INDEX(ACA!$E$2:$E$156, MATCH('Calcs - ACA values'!$A94,ACA!$B$2:$B$156,0))</f>
        <v>1485</v>
      </c>
      <c r="Z94" s="27">
        <f>Z$4*INDEX(ACA!$E$2:$E$156, MATCH('Calcs - ACA values'!$A94,ACA!$B$2:$B$156,0))</f>
        <v>117800</v>
      </c>
      <c r="AA94" s="27">
        <f>AA$4*INDEX(ACA!$E$2:$E$156, MATCH('Calcs - ACA values'!$A94,ACA!$B$2:$B$156,0))</f>
        <v>117800</v>
      </c>
      <c r="AB94" s="27">
        <f>AB$4*INDEX(ACA!$E$2:$E$156, MATCH('Calcs - ACA values'!$A94,ACA!$B$2:$B$156,0))</f>
        <v>45000</v>
      </c>
      <c r="AC94" s="27">
        <f>AC$4*INDEX(ACA!$E$2:$E$156, MATCH('Calcs - ACA values'!$A94,ACA!$B$2:$B$156,0))</f>
        <v>70000</v>
      </c>
      <c r="AD94" s="27">
        <f>AD$4*INDEX(ACA!$E$2:$E$156, MATCH('Calcs - ACA values'!$A94,ACA!$B$2:$B$156,0))</f>
        <v>0</v>
      </c>
      <c r="AE94" s="27">
        <f>AE$4*INDEX(ACA!$E$2:$E$156, MATCH('Calcs - ACA values'!$A94,ACA!$B$2:$B$156,0))</f>
        <v>900</v>
      </c>
      <c r="AF94" s="27">
        <f>AF$4*INDEX(ACA!$E$2:$E$156, MATCH('Calcs - ACA values'!$A94,ACA!$B$2:$B$156,0))</f>
        <v>1290</v>
      </c>
    </row>
    <row r="95" spans="1:32" x14ac:dyDescent="0.35">
      <c r="A95" s="11">
        <v>838</v>
      </c>
      <c r="B95" s="18" t="s">
        <v>97</v>
      </c>
      <c r="C95" s="27">
        <f>C$4*INDEX(ACA!$E$2:$E$156, MATCH('Calcs - ACA values'!$A95,ACA!$B$2:$B$156,0))</f>
        <v>3123</v>
      </c>
      <c r="D95" s="27">
        <f>D$4*INDEX(ACA!$E$2:$E$156, MATCH('Calcs - ACA values'!$A95,ACA!$B$2:$B$156,0))</f>
        <v>4404</v>
      </c>
      <c r="E95" s="27">
        <f>E$4*INDEX(ACA!$E$2:$E$156, MATCH('Calcs - ACA values'!$A95,ACA!$B$2:$B$156,0))</f>
        <v>4963</v>
      </c>
      <c r="F95" s="27">
        <f>F$4*INDEX(ACA!$E$2:$E$156, MATCH('Calcs - ACA values'!$A95,ACA!$B$2:$B$156,0))</f>
        <v>575</v>
      </c>
      <c r="G95" s="27">
        <f>G$4*INDEX(ACA!$E$2:$E$156, MATCH('Calcs - ACA values'!$A95,ACA!$B$2:$B$156,0))</f>
        <v>840</v>
      </c>
      <c r="H95" s="27">
        <f>H$4*INDEX(ACA!$E$2:$E$156, MATCH('Calcs - ACA values'!$A95,ACA!$B$2:$B$156,0))</f>
        <v>460</v>
      </c>
      <c r="I95" s="27">
        <f>I$4*INDEX(ACA!$E$2:$E$156, MATCH('Calcs - ACA values'!$A95,ACA!$B$2:$B$156,0))</f>
        <v>460</v>
      </c>
      <c r="J95" s="27">
        <f>J$4*INDEX(ACA!$E$2:$E$156, MATCH('Calcs - ACA values'!$A95,ACA!$B$2:$B$156,0))</f>
        <v>620</v>
      </c>
      <c r="K95" s="27">
        <f>K$4*INDEX(ACA!$E$2:$E$156, MATCH('Calcs - ACA values'!$A95,ACA!$B$2:$B$156,0))</f>
        <v>865</v>
      </c>
      <c r="L95" s="27">
        <f>L$4*INDEX(ACA!$E$2:$E$156, MATCH('Calcs - ACA values'!$A95,ACA!$B$2:$B$156,0))</f>
        <v>475</v>
      </c>
      <c r="M95" s="27">
        <f>M$4*INDEX(ACA!$E$2:$E$156, MATCH('Calcs - ACA values'!$A95,ACA!$B$2:$B$156,0))</f>
        <v>680</v>
      </c>
      <c r="N95" s="27">
        <f>N$4*INDEX(ACA!$E$2:$E$156, MATCH('Calcs - ACA values'!$A95,ACA!$B$2:$B$156,0))</f>
        <v>445</v>
      </c>
      <c r="O95" s="27">
        <f>O$4*INDEX(ACA!$E$2:$E$156, MATCH('Calcs - ACA values'!$A95,ACA!$B$2:$B$156,0))</f>
        <v>630</v>
      </c>
      <c r="P95" s="27">
        <f>P$4*INDEX(ACA!$E$2:$E$156, MATCH('Calcs - ACA values'!$A95,ACA!$B$2:$B$156,0))</f>
        <v>410</v>
      </c>
      <c r="Q95" s="27">
        <f>Q$4*INDEX(ACA!$E$2:$E$156, MATCH('Calcs - ACA values'!$A95,ACA!$B$2:$B$156,0))</f>
        <v>580</v>
      </c>
      <c r="R95" s="27">
        <f>R$4*INDEX(ACA!$E$2:$E$156, MATCH('Calcs - ACA values'!$A95,ACA!$B$2:$B$156,0))</f>
        <v>260</v>
      </c>
      <c r="S95" s="27">
        <f>S$4*INDEX(ACA!$E$2:$E$156, MATCH('Calcs - ACA values'!$A95,ACA!$B$2:$B$156,0))</f>
        <v>415</v>
      </c>
      <c r="T95" s="27">
        <f>T$4*INDEX(ACA!$E$2:$E$156, MATCH('Calcs - ACA values'!$A95,ACA!$B$2:$B$156,0))</f>
        <v>215</v>
      </c>
      <c r="U95" s="27">
        <f>U$4*INDEX(ACA!$E$2:$E$156, MATCH('Calcs - ACA values'!$A95,ACA!$B$2:$B$156,0))</f>
        <v>310</v>
      </c>
      <c r="V95" s="27">
        <f>V$4*INDEX(ACA!$E$2:$E$156, MATCH('Calcs - ACA values'!$A95,ACA!$B$2:$B$156,0))</f>
        <v>1095</v>
      </c>
      <c r="W95" s="27">
        <f>W$4*INDEX(ACA!$E$2:$E$156, MATCH('Calcs - ACA values'!$A95,ACA!$B$2:$B$156,0))</f>
        <v>1660</v>
      </c>
      <c r="X95" s="27">
        <f>X$4*INDEX(ACA!$E$2:$E$156, MATCH('Calcs - ACA values'!$A95,ACA!$B$2:$B$156,0))</f>
        <v>550</v>
      </c>
      <c r="Y95" s="27">
        <f>Y$4*INDEX(ACA!$E$2:$E$156, MATCH('Calcs - ACA values'!$A95,ACA!$B$2:$B$156,0))</f>
        <v>1485</v>
      </c>
      <c r="Z95" s="27">
        <f>Z$4*INDEX(ACA!$E$2:$E$156, MATCH('Calcs - ACA values'!$A95,ACA!$B$2:$B$156,0))</f>
        <v>117800</v>
      </c>
      <c r="AA95" s="27">
        <f>AA$4*INDEX(ACA!$E$2:$E$156, MATCH('Calcs - ACA values'!$A95,ACA!$B$2:$B$156,0))</f>
        <v>117800</v>
      </c>
      <c r="AB95" s="27">
        <f>AB$4*INDEX(ACA!$E$2:$E$156, MATCH('Calcs - ACA values'!$A95,ACA!$B$2:$B$156,0))</f>
        <v>45000</v>
      </c>
      <c r="AC95" s="27">
        <f>AC$4*INDEX(ACA!$E$2:$E$156, MATCH('Calcs - ACA values'!$A95,ACA!$B$2:$B$156,0))</f>
        <v>70000</v>
      </c>
      <c r="AD95" s="27">
        <f>AD$4*INDEX(ACA!$E$2:$E$156, MATCH('Calcs - ACA values'!$A95,ACA!$B$2:$B$156,0))</f>
        <v>0</v>
      </c>
      <c r="AE95" s="27">
        <f>AE$4*INDEX(ACA!$E$2:$E$156, MATCH('Calcs - ACA values'!$A95,ACA!$B$2:$B$156,0))</f>
        <v>900</v>
      </c>
      <c r="AF95" s="27">
        <f>AF$4*INDEX(ACA!$E$2:$E$156, MATCH('Calcs - ACA values'!$A95,ACA!$B$2:$B$156,0))</f>
        <v>1290</v>
      </c>
    </row>
    <row r="96" spans="1:32" x14ac:dyDescent="0.35">
      <c r="A96" s="11">
        <v>839</v>
      </c>
      <c r="B96" s="18" t="s">
        <v>191</v>
      </c>
      <c r="C96" s="27">
        <f>C$4*INDEX(ACA!$E$2:$E$156, MATCH('Calcs - ACA values'!$A96,ACA!$B$2:$B$156,0))</f>
        <v>3123</v>
      </c>
      <c r="D96" s="27">
        <f>D$4*INDEX(ACA!$E$2:$E$156, MATCH('Calcs - ACA values'!$A96,ACA!$B$2:$B$156,0))</f>
        <v>4404</v>
      </c>
      <c r="E96" s="27">
        <f>E$4*INDEX(ACA!$E$2:$E$156, MATCH('Calcs - ACA values'!$A96,ACA!$B$2:$B$156,0))</f>
        <v>4963</v>
      </c>
      <c r="F96" s="27">
        <f>F$4*INDEX(ACA!$E$2:$E$156, MATCH('Calcs - ACA values'!$A96,ACA!$B$2:$B$156,0))</f>
        <v>575</v>
      </c>
      <c r="G96" s="27">
        <f>G$4*INDEX(ACA!$E$2:$E$156, MATCH('Calcs - ACA values'!$A96,ACA!$B$2:$B$156,0))</f>
        <v>840</v>
      </c>
      <c r="H96" s="27">
        <f>H$4*INDEX(ACA!$E$2:$E$156, MATCH('Calcs - ACA values'!$A96,ACA!$B$2:$B$156,0))</f>
        <v>460</v>
      </c>
      <c r="I96" s="27">
        <f>I$4*INDEX(ACA!$E$2:$E$156, MATCH('Calcs - ACA values'!$A96,ACA!$B$2:$B$156,0))</f>
        <v>460</v>
      </c>
      <c r="J96" s="27">
        <f>J$4*INDEX(ACA!$E$2:$E$156, MATCH('Calcs - ACA values'!$A96,ACA!$B$2:$B$156,0))</f>
        <v>620</v>
      </c>
      <c r="K96" s="27">
        <f>K$4*INDEX(ACA!$E$2:$E$156, MATCH('Calcs - ACA values'!$A96,ACA!$B$2:$B$156,0))</f>
        <v>865</v>
      </c>
      <c r="L96" s="27">
        <f>L$4*INDEX(ACA!$E$2:$E$156, MATCH('Calcs - ACA values'!$A96,ACA!$B$2:$B$156,0))</f>
        <v>475</v>
      </c>
      <c r="M96" s="27">
        <f>M$4*INDEX(ACA!$E$2:$E$156, MATCH('Calcs - ACA values'!$A96,ACA!$B$2:$B$156,0))</f>
        <v>680</v>
      </c>
      <c r="N96" s="27">
        <f>N$4*INDEX(ACA!$E$2:$E$156, MATCH('Calcs - ACA values'!$A96,ACA!$B$2:$B$156,0))</f>
        <v>445</v>
      </c>
      <c r="O96" s="27">
        <f>O$4*INDEX(ACA!$E$2:$E$156, MATCH('Calcs - ACA values'!$A96,ACA!$B$2:$B$156,0))</f>
        <v>630</v>
      </c>
      <c r="P96" s="27">
        <f>P$4*INDEX(ACA!$E$2:$E$156, MATCH('Calcs - ACA values'!$A96,ACA!$B$2:$B$156,0))</f>
        <v>410</v>
      </c>
      <c r="Q96" s="27">
        <f>Q$4*INDEX(ACA!$E$2:$E$156, MATCH('Calcs - ACA values'!$A96,ACA!$B$2:$B$156,0))</f>
        <v>580</v>
      </c>
      <c r="R96" s="27">
        <f>R$4*INDEX(ACA!$E$2:$E$156, MATCH('Calcs - ACA values'!$A96,ACA!$B$2:$B$156,0))</f>
        <v>260</v>
      </c>
      <c r="S96" s="27">
        <f>S$4*INDEX(ACA!$E$2:$E$156, MATCH('Calcs - ACA values'!$A96,ACA!$B$2:$B$156,0))</f>
        <v>415</v>
      </c>
      <c r="T96" s="27">
        <f>T$4*INDEX(ACA!$E$2:$E$156, MATCH('Calcs - ACA values'!$A96,ACA!$B$2:$B$156,0))</f>
        <v>215</v>
      </c>
      <c r="U96" s="27">
        <f>U$4*INDEX(ACA!$E$2:$E$156, MATCH('Calcs - ACA values'!$A96,ACA!$B$2:$B$156,0))</f>
        <v>310</v>
      </c>
      <c r="V96" s="27">
        <f>V$4*INDEX(ACA!$E$2:$E$156, MATCH('Calcs - ACA values'!$A96,ACA!$B$2:$B$156,0))</f>
        <v>1095</v>
      </c>
      <c r="W96" s="27">
        <f>W$4*INDEX(ACA!$E$2:$E$156, MATCH('Calcs - ACA values'!$A96,ACA!$B$2:$B$156,0))</f>
        <v>1660</v>
      </c>
      <c r="X96" s="27">
        <f>X$4*INDEX(ACA!$E$2:$E$156, MATCH('Calcs - ACA values'!$A96,ACA!$B$2:$B$156,0))</f>
        <v>550</v>
      </c>
      <c r="Y96" s="27">
        <f>Y$4*INDEX(ACA!$E$2:$E$156, MATCH('Calcs - ACA values'!$A96,ACA!$B$2:$B$156,0))</f>
        <v>1485</v>
      </c>
      <c r="Z96" s="27">
        <f>Z$4*INDEX(ACA!$E$2:$E$156, MATCH('Calcs - ACA values'!$A96,ACA!$B$2:$B$156,0))</f>
        <v>117800</v>
      </c>
      <c r="AA96" s="27">
        <f>AA$4*INDEX(ACA!$E$2:$E$156, MATCH('Calcs - ACA values'!$A96,ACA!$B$2:$B$156,0))</f>
        <v>117800</v>
      </c>
      <c r="AB96" s="27">
        <f>AB$4*INDEX(ACA!$E$2:$E$156, MATCH('Calcs - ACA values'!$A96,ACA!$B$2:$B$156,0))</f>
        <v>45000</v>
      </c>
      <c r="AC96" s="27">
        <f>AC$4*INDEX(ACA!$E$2:$E$156, MATCH('Calcs - ACA values'!$A96,ACA!$B$2:$B$156,0))</f>
        <v>70000</v>
      </c>
      <c r="AD96" s="27">
        <f>AD$4*INDEX(ACA!$E$2:$E$156, MATCH('Calcs - ACA values'!$A96,ACA!$B$2:$B$156,0))</f>
        <v>0</v>
      </c>
      <c r="AE96" s="27">
        <f>AE$4*INDEX(ACA!$E$2:$E$156, MATCH('Calcs - ACA values'!$A96,ACA!$B$2:$B$156,0))</f>
        <v>900</v>
      </c>
      <c r="AF96" s="27">
        <f>AF$4*INDEX(ACA!$E$2:$E$156, MATCH('Calcs - ACA values'!$A96,ACA!$B$2:$B$156,0))</f>
        <v>1290</v>
      </c>
    </row>
    <row r="97" spans="1:32" x14ac:dyDescent="0.35">
      <c r="A97" s="11">
        <v>840</v>
      </c>
      <c r="B97" s="18" t="s">
        <v>98</v>
      </c>
      <c r="C97" s="27">
        <f>C$4*INDEX(ACA!$E$2:$E$156, MATCH('Calcs - ACA values'!$A97,ACA!$B$2:$B$156,0))</f>
        <v>3123</v>
      </c>
      <c r="D97" s="27">
        <f>D$4*INDEX(ACA!$E$2:$E$156, MATCH('Calcs - ACA values'!$A97,ACA!$B$2:$B$156,0))</f>
        <v>4404</v>
      </c>
      <c r="E97" s="27">
        <f>E$4*INDEX(ACA!$E$2:$E$156, MATCH('Calcs - ACA values'!$A97,ACA!$B$2:$B$156,0))</f>
        <v>4963</v>
      </c>
      <c r="F97" s="27">
        <f>F$4*INDEX(ACA!$E$2:$E$156, MATCH('Calcs - ACA values'!$A97,ACA!$B$2:$B$156,0))</f>
        <v>575</v>
      </c>
      <c r="G97" s="27">
        <f>G$4*INDEX(ACA!$E$2:$E$156, MATCH('Calcs - ACA values'!$A97,ACA!$B$2:$B$156,0))</f>
        <v>840</v>
      </c>
      <c r="H97" s="27">
        <f>H$4*INDEX(ACA!$E$2:$E$156, MATCH('Calcs - ACA values'!$A97,ACA!$B$2:$B$156,0))</f>
        <v>460</v>
      </c>
      <c r="I97" s="27">
        <f>I$4*INDEX(ACA!$E$2:$E$156, MATCH('Calcs - ACA values'!$A97,ACA!$B$2:$B$156,0))</f>
        <v>460</v>
      </c>
      <c r="J97" s="27">
        <f>J$4*INDEX(ACA!$E$2:$E$156, MATCH('Calcs - ACA values'!$A97,ACA!$B$2:$B$156,0))</f>
        <v>620</v>
      </c>
      <c r="K97" s="27">
        <f>K$4*INDEX(ACA!$E$2:$E$156, MATCH('Calcs - ACA values'!$A97,ACA!$B$2:$B$156,0))</f>
        <v>865</v>
      </c>
      <c r="L97" s="27">
        <f>L$4*INDEX(ACA!$E$2:$E$156, MATCH('Calcs - ACA values'!$A97,ACA!$B$2:$B$156,0))</f>
        <v>475</v>
      </c>
      <c r="M97" s="27">
        <f>M$4*INDEX(ACA!$E$2:$E$156, MATCH('Calcs - ACA values'!$A97,ACA!$B$2:$B$156,0))</f>
        <v>680</v>
      </c>
      <c r="N97" s="27">
        <f>N$4*INDEX(ACA!$E$2:$E$156, MATCH('Calcs - ACA values'!$A97,ACA!$B$2:$B$156,0))</f>
        <v>445</v>
      </c>
      <c r="O97" s="27">
        <f>O$4*INDEX(ACA!$E$2:$E$156, MATCH('Calcs - ACA values'!$A97,ACA!$B$2:$B$156,0))</f>
        <v>630</v>
      </c>
      <c r="P97" s="27">
        <f>P$4*INDEX(ACA!$E$2:$E$156, MATCH('Calcs - ACA values'!$A97,ACA!$B$2:$B$156,0))</f>
        <v>410</v>
      </c>
      <c r="Q97" s="27">
        <f>Q$4*INDEX(ACA!$E$2:$E$156, MATCH('Calcs - ACA values'!$A97,ACA!$B$2:$B$156,0))</f>
        <v>580</v>
      </c>
      <c r="R97" s="27">
        <f>R$4*INDEX(ACA!$E$2:$E$156, MATCH('Calcs - ACA values'!$A97,ACA!$B$2:$B$156,0))</f>
        <v>260</v>
      </c>
      <c r="S97" s="27">
        <f>S$4*INDEX(ACA!$E$2:$E$156, MATCH('Calcs - ACA values'!$A97,ACA!$B$2:$B$156,0))</f>
        <v>415</v>
      </c>
      <c r="T97" s="27">
        <f>T$4*INDEX(ACA!$E$2:$E$156, MATCH('Calcs - ACA values'!$A97,ACA!$B$2:$B$156,0))</f>
        <v>215</v>
      </c>
      <c r="U97" s="27">
        <f>U$4*INDEX(ACA!$E$2:$E$156, MATCH('Calcs - ACA values'!$A97,ACA!$B$2:$B$156,0))</f>
        <v>310</v>
      </c>
      <c r="V97" s="27">
        <f>V$4*INDEX(ACA!$E$2:$E$156, MATCH('Calcs - ACA values'!$A97,ACA!$B$2:$B$156,0))</f>
        <v>1095</v>
      </c>
      <c r="W97" s="27">
        <f>W$4*INDEX(ACA!$E$2:$E$156, MATCH('Calcs - ACA values'!$A97,ACA!$B$2:$B$156,0))</f>
        <v>1660</v>
      </c>
      <c r="X97" s="27">
        <f>X$4*INDEX(ACA!$E$2:$E$156, MATCH('Calcs - ACA values'!$A97,ACA!$B$2:$B$156,0))</f>
        <v>550</v>
      </c>
      <c r="Y97" s="27">
        <f>Y$4*INDEX(ACA!$E$2:$E$156, MATCH('Calcs - ACA values'!$A97,ACA!$B$2:$B$156,0))</f>
        <v>1485</v>
      </c>
      <c r="Z97" s="27">
        <f>Z$4*INDEX(ACA!$E$2:$E$156, MATCH('Calcs - ACA values'!$A97,ACA!$B$2:$B$156,0))</f>
        <v>117800</v>
      </c>
      <c r="AA97" s="27">
        <f>AA$4*INDEX(ACA!$E$2:$E$156, MATCH('Calcs - ACA values'!$A97,ACA!$B$2:$B$156,0))</f>
        <v>117800</v>
      </c>
      <c r="AB97" s="27">
        <f>AB$4*INDEX(ACA!$E$2:$E$156, MATCH('Calcs - ACA values'!$A97,ACA!$B$2:$B$156,0))</f>
        <v>45000</v>
      </c>
      <c r="AC97" s="27">
        <f>AC$4*INDEX(ACA!$E$2:$E$156, MATCH('Calcs - ACA values'!$A97,ACA!$B$2:$B$156,0))</f>
        <v>70000</v>
      </c>
      <c r="AD97" s="27">
        <f>AD$4*INDEX(ACA!$E$2:$E$156, MATCH('Calcs - ACA values'!$A97,ACA!$B$2:$B$156,0))</f>
        <v>0</v>
      </c>
      <c r="AE97" s="27">
        <f>AE$4*INDEX(ACA!$E$2:$E$156, MATCH('Calcs - ACA values'!$A97,ACA!$B$2:$B$156,0))</f>
        <v>900</v>
      </c>
      <c r="AF97" s="27">
        <f>AF$4*INDEX(ACA!$E$2:$E$156, MATCH('Calcs - ACA values'!$A97,ACA!$B$2:$B$156,0))</f>
        <v>1290</v>
      </c>
    </row>
    <row r="98" spans="1:32" x14ac:dyDescent="0.35">
      <c r="A98" s="11">
        <v>841</v>
      </c>
      <c r="B98" s="18" t="s">
        <v>99</v>
      </c>
      <c r="C98" s="27">
        <f>C$4*INDEX(ACA!$E$2:$E$156, MATCH('Calcs - ACA values'!$A98,ACA!$B$2:$B$156,0))</f>
        <v>3123</v>
      </c>
      <c r="D98" s="27">
        <f>D$4*INDEX(ACA!$E$2:$E$156, MATCH('Calcs - ACA values'!$A98,ACA!$B$2:$B$156,0))</f>
        <v>4404</v>
      </c>
      <c r="E98" s="27">
        <f>E$4*INDEX(ACA!$E$2:$E$156, MATCH('Calcs - ACA values'!$A98,ACA!$B$2:$B$156,0))</f>
        <v>4963</v>
      </c>
      <c r="F98" s="27">
        <f>F$4*INDEX(ACA!$E$2:$E$156, MATCH('Calcs - ACA values'!$A98,ACA!$B$2:$B$156,0))</f>
        <v>575</v>
      </c>
      <c r="G98" s="27">
        <f>G$4*INDEX(ACA!$E$2:$E$156, MATCH('Calcs - ACA values'!$A98,ACA!$B$2:$B$156,0))</f>
        <v>840</v>
      </c>
      <c r="H98" s="27">
        <f>H$4*INDEX(ACA!$E$2:$E$156, MATCH('Calcs - ACA values'!$A98,ACA!$B$2:$B$156,0))</f>
        <v>460</v>
      </c>
      <c r="I98" s="27">
        <f>I$4*INDEX(ACA!$E$2:$E$156, MATCH('Calcs - ACA values'!$A98,ACA!$B$2:$B$156,0))</f>
        <v>460</v>
      </c>
      <c r="J98" s="27">
        <f>J$4*INDEX(ACA!$E$2:$E$156, MATCH('Calcs - ACA values'!$A98,ACA!$B$2:$B$156,0))</f>
        <v>620</v>
      </c>
      <c r="K98" s="27">
        <f>K$4*INDEX(ACA!$E$2:$E$156, MATCH('Calcs - ACA values'!$A98,ACA!$B$2:$B$156,0))</f>
        <v>865</v>
      </c>
      <c r="L98" s="27">
        <f>L$4*INDEX(ACA!$E$2:$E$156, MATCH('Calcs - ACA values'!$A98,ACA!$B$2:$B$156,0))</f>
        <v>475</v>
      </c>
      <c r="M98" s="27">
        <f>M$4*INDEX(ACA!$E$2:$E$156, MATCH('Calcs - ACA values'!$A98,ACA!$B$2:$B$156,0))</f>
        <v>680</v>
      </c>
      <c r="N98" s="27">
        <f>N$4*INDEX(ACA!$E$2:$E$156, MATCH('Calcs - ACA values'!$A98,ACA!$B$2:$B$156,0))</f>
        <v>445</v>
      </c>
      <c r="O98" s="27">
        <f>O$4*INDEX(ACA!$E$2:$E$156, MATCH('Calcs - ACA values'!$A98,ACA!$B$2:$B$156,0))</f>
        <v>630</v>
      </c>
      <c r="P98" s="27">
        <f>P$4*INDEX(ACA!$E$2:$E$156, MATCH('Calcs - ACA values'!$A98,ACA!$B$2:$B$156,0))</f>
        <v>410</v>
      </c>
      <c r="Q98" s="27">
        <f>Q$4*INDEX(ACA!$E$2:$E$156, MATCH('Calcs - ACA values'!$A98,ACA!$B$2:$B$156,0))</f>
        <v>580</v>
      </c>
      <c r="R98" s="27">
        <f>R$4*INDEX(ACA!$E$2:$E$156, MATCH('Calcs - ACA values'!$A98,ACA!$B$2:$B$156,0))</f>
        <v>260</v>
      </c>
      <c r="S98" s="27">
        <f>S$4*INDEX(ACA!$E$2:$E$156, MATCH('Calcs - ACA values'!$A98,ACA!$B$2:$B$156,0))</f>
        <v>415</v>
      </c>
      <c r="T98" s="27">
        <f>T$4*INDEX(ACA!$E$2:$E$156, MATCH('Calcs - ACA values'!$A98,ACA!$B$2:$B$156,0))</f>
        <v>215</v>
      </c>
      <c r="U98" s="27">
        <f>U$4*INDEX(ACA!$E$2:$E$156, MATCH('Calcs - ACA values'!$A98,ACA!$B$2:$B$156,0))</f>
        <v>310</v>
      </c>
      <c r="V98" s="27">
        <f>V$4*INDEX(ACA!$E$2:$E$156, MATCH('Calcs - ACA values'!$A98,ACA!$B$2:$B$156,0))</f>
        <v>1095</v>
      </c>
      <c r="W98" s="27">
        <f>W$4*INDEX(ACA!$E$2:$E$156, MATCH('Calcs - ACA values'!$A98,ACA!$B$2:$B$156,0))</f>
        <v>1660</v>
      </c>
      <c r="X98" s="27">
        <f>X$4*INDEX(ACA!$E$2:$E$156, MATCH('Calcs - ACA values'!$A98,ACA!$B$2:$B$156,0))</f>
        <v>550</v>
      </c>
      <c r="Y98" s="27">
        <f>Y$4*INDEX(ACA!$E$2:$E$156, MATCH('Calcs - ACA values'!$A98,ACA!$B$2:$B$156,0))</f>
        <v>1485</v>
      </c>
      <c r="Z98" s="27">
        <f>Z$4*INDEX(ACA!$E$2:$E$156, MATCH('Calcs - ACA values'!$A98,ACA!$B$2:$B$156,0))</f>
        <v>117800</v>
      </c>
      <c r="AA98" s="27">
        <f>AA$4*INDEX(ACA!$E$2:$E$156, MATCH('Calcs - ACA values'!$A98,ACA!$B$2:$B$156,0))</f>
        <v>117800</v>
      </c>
      <c r="AB98" s="27">
        <f>AB$4*INDEX(ACA!$E$2:$E$156, MATCH('Calcs - ACA values'!$A98,ACA!$B$2:$B$156,0))</f>
        <v>45000</v>
      </c>
      <c r="AC98" s="27">
        <f>AC$4*INDEX(ACA!$E$2:$E$156, MATCH('Calcs - ACA values'!$A98,ACA!$B$2:$B$156,0))</f>
        <v>70000</v>
      </c>
      <c r="AD98" s="27">
        <f>AD$4*INDEX(ACA!$E$2:$E$156, MATCH('Calcs - ACA values'!$A98,ACA!$B$2:$B$156,0))</f>
        <v>0</v>
      </c>
      <c r="AE98" s="27">
        <f>AE$4*INDEX(ACA!$E$2:$E$156, MATCH('Calcs - ACA values'!$A98,ACA!$B$2:$B$156,0))</f>
        <v>900</v>
      </c>
      <c r="AF98" s="27">
        <f>AF$4*INDEX(ACA!$E$2:$E$156, MATCH('Calcs - ACA values'!$A98,ACA!$B$2:$B$156,0))</f>
        <v>1290</v>
      </c>
    </row>
    <row r="99" spans="1:32" x14ac:dyDescent="0.35">
      <c r="A99" s="11">
        <v>845</v>
      </c>
      <c r="B99" s="18" t="s">
        <v>100</v>
      </c>
      <c r="C99" s="27">
        <f>C$4*INDEX(ACA!$E$2:$E$156, MATCH('Calcs - ACA values'!$A99,ACA!$B$2:$B$156,0))</f>
        <v>3128.2778699999999</v>
      </c>
      <c r="D99" s="27">
        <f>D$4*INDEX(ACA!$E$2:$E$156, MATCH('Calcs - ACA values'!$A99,ACA!$B$2:$B$156,0))</f>
        <v>4411.4427599999999</v>
      </c>
      <c r="E99" s="27">
        <f>E$4*INDEX(ACA!$E$2:$E$156, MATCH('Calcs - ACA values'!$A99,ACA!$B$2:$B$156,0))</f>
        <v>4971.3874699999997</v>
      </c>
      <c r="F99" s="27">
        <f>F$4*INDEX(ACA!$E$2:$E$156, MATCH('Calcs - ACA values'!$A99,ACA!$B$2:$B$156,0))</f>
        <v>575.97174999999993</v>
      </c>
      <c r="G99" s="27">
        <f>G$4*INDEX(ACA!$E$2:$E$156, MATCH('Calcs - ACA values'!$A99,ACA!$B$2:$B$156,0))</f>
        <v>841.41959999999995</v>
      </c>
      <c r="H99" s="27">
        <f>H$4*INDEX(ACA!$E$2:$E$156, MATCH('Calcs - ACA values'!$A99,ACA!$B$2:$B$156,0))</f>
        <v>460.7774</v>
      </c>
      <c r="I99" s="27">
        <f>I$4*INDEX(ACA!$E$2:$E$156, MATCH('Calcs - ACA values'!$A99,ACA!$B$2:$B$156,0))</f>
        <v>460.7774</v>
      </c>
      <c r="J99" s="27">
        <f>J$4*INDEX(ACA!$E$2:$E$156, MATCH('Calcs - ACA values'!$A99,ACA!$B$2:$B$156,0))</f>
        <v>621.04779999999994</v>
      </c>
      <c r="K99" s="27">
        <f>K$4*INDEX(ACA!$E$2:$E$156, MATCH('Calcs - ACA values'!$A99,ACA!$B$2:$B$156,0))</f>
        <v>866.46185000000003</v>
      </c>
      <c r="L99" s="27">
        <f>L$4*INDEX(ACA!$E$2:$E$156, MATCH('Calcs - ACA values'!$A99,ACA!$B$2:$B$156,0))</f>
        <v>475.80275</v>
      </c>
      <c r="M99" s="27">
        <f>M$4*INDEX(ACA!$E$2:$E$156, MATCH('Calcs - ACA values'!$A99,ACA!$B$2:$B$156,0))</f>
        <v>681.14919999999995</v>
      </c>
      <c r="N99" s="27">
        <f>N$4*INDEX(ACA!$E$2:$E$156, MATCH('Calcs - ACA values'!$A99,ACA!$B$2:$B$156,0))</f>
        <v>445.75205</v>
      </c>
      <c r="O99" s="27">
        <f>O$4*INDEX(ACA!$E$2:$E$156, MATCH('Calcs - ACA values'!$A99,ACA!$B$2:$B$156,0))</f>
        <v>631.06470000000002</v>
      </c>
      <c r="P99" s="27">
        <f>P$4*INDEX(ACA!$E$2:$E$156, MATCH('Calcs - ACA values'!$A99,ACA!$B$2:$B$156,0))</f>
        <v>410.69290000000001</v>
      </c>
      <c r="Q99" s="27">
        <f>Q$4*INDEX(ACA!$E$2:$E$156, MATCH('Calcs - ACA values'!$A99,ACA!$B$2:$B$156,0))</f>
        <v>580.98019999999997</v>
      </c>
      <c r="R99" s="27">
        <f>R$4*INDEX(ACA!$E$2:$E$156, MATCH('Calcs - ACA values'!$A99,ACA!$B$2:$B$156,0))</f>
        <v>260.43939999999998</v>
      </c>
      <c r="S99" s="27">
        <f>S$4*INDEX(ACA!$E$2:$E$156, MATCH('Calcs - ACA values'!$A99,ACA!$B$2:$B$156,0))</f>
        <v>415.70134999999999</v>
      </c>
      <c r="T99" s="27">
        <f>T$4*INDEX(ACA!$E$2:$E$156, MATCH('Calcs - ACA values'!$A99,ACA!$B$2:$B$156,0))</f>
        <v>215.36335</v>
      </c>
      <c r="U99" s="27">
        <f>U$4*INDEX(ACA!$E$2:$E$156, MATCH('Calcs - ACA values'!$A99,ACA!$B$2:$B$156,0))</f>
        <v>310.52389999999997</v>
      </c>
      <c r="V99" s="27">
        <f>V$4*INDEX(ACA!$E$2:$E$156, MATCH('Calcs - ACA values'!$A99,ACA!$B$2:$B$156,0))</f>
        <v>1096.8505499999999</v>
      </c>
      <c r="W99" s="27">
        <f>W$4*INDEX(ACA!$E$2:$E$156, MATCH('Calcs - ACA values'!$A99,ACA!$B$2:$B$156,0))</f>
        <v>1662.8054</v>
      </c>
      <c r="X99" s="27">
        <f>X$4*INDEX(ACA!$E$2:$E$156, MATCH('Calcs - ACA values'!$A99,ACA!$B$2:$B$156,0))</f>
        <v>550.92949999999996</v>
      </c>
      <c r="Y99" s="27">
        <f>Y$4*INDEX(ACA!$E$2:$E$156, MATCH('Calcs - ACA values'!$A99,ACA!$B$2:$B$156,0))</f>
        <v>1487.50965</v>
      </c>
      <c r="Z99" s="27">
        <f>Z$4*INDEX(ACA!$E$2:$E$156, MATCH('Calcs - ACA values'!$A99,ACA!$B$2:$B$156,0))</f>
        <v>117999.08199999999</v>
      </c>
      <c r="AA99" s="27">
        <f>AA$4*INDEX(ACA!$E$2:$E$156, MATCH('Calcs - ACA values'!$A99,ACA!$B$2:$B$156,0))</f>
        <v>117999.08199999999</v>
      </c>
      <c r="AB99" s="27">
        <f>AB$4*INDEX(ACA!$E$2:$E$156, MATCH('Calcs - ACA values'!$A99,ACA!$B$2:$B$156,0))</f>
        <v>45076.049999999996</v>
      </c>
      <c r="AC99" s="27">
        <f>AC$4*INDEX(ACA!$E$2:$E$156, MATCH('Calcs - ACA values'!$A99,ACA!$B$2:$B$156,0))</f>
        <v>70118.3</v>
      </c>
      <c r="AD99" s="27">
        <f>AD$4*INDEX(ACA!$E$2:$E$156, MATCH('Calcs - ACA values'!$A99,ACA!$B$2:$B$156,0))</f>
        <v>0</v>
      </c>
      <c r="AE99" s="27">
        <f>AE$4*INDEX(ACA!$E$2:$E$156, MATCH('Calcs - ACA values'!$A99,ACA!$B$2:$B$156,0))</f>
        <v>901.52099999999996</v>
      </c>
      <c r="AF99" s="27">
        <f>AF$4*INDEX(ACA!$E$2:$E$156, MATCH('Calcs - ACA values'!$A99,ACA!$B$2:$B$156,0))</f>
        <v>1292.1801</v>
      </c>
    </row>
    <row r="100" spans="1:32" x14ac:dyDescent="0.35">
      <c r="A100" s="11">
        <v>846</v>
      </c>
      <c r="B100" s="18" t="s">
        <v>101</v>
      </c>
      <c r="C100" s="27">
        <f>C$4*INDEX(ACA!$E$2:$E$156, MATCH('Calcs - ACA values'!$A100,ACA!$B$2:$B$156,0))</f>
        <v>3128.2778699999999</v>
      </c>
      <c r="D100" s="27">
        <f>D$4*INDEX(ACA!$E$2:$E$156, MATCH('Calcs - ACA values'!$A100,ACA!$B$2:$B$156,0))</f>
        <v>4411.4427599999999</v>
      </c>
      <c r="E100" s="27">
        <f>E$4*INDEX(ACA!$E$2:$E$156, MATCH('Calcs - ACA values'!$A100,ACA!$B$2:$B$156,0))</f>
        <v>4971.3874699999997</v>
      </c>
      <c r="F100" s="27">
        <f>F$4*INDEX(ACA!$E$2:$E$156, MATCH('Calcs - ACA values'!$A100,ACA!$B$2:$B$156,0))</f>
        <v>575.97174999999993</v>
      </c>
      <c r="G100" s="27">
        <f>G$4*INDEX(ACA!$E$2:$E$156, MATCH('Calcs - ACA values'!$A100,ACA!$B$2:$B$156,0))</f>
        <v>841.41959999999995</v>
      </c>
      <c r="H100" s="27">
        <f>H$4*INDEX(ACA!$E$2:$E$156, MATCH('Calcs - ACA values'!$A100,ACA!$B$2:$B$156,0))</f>
        <v>460.7774</v>
      </c>
      <c r="I100" s="27">
        <f>I$4*INDEX(ACA!$E$2:$E$156, MATCH('Calcs - ACA values'!$A100,ACA!$B$2:$B$156,0))</f>
        <v>460.7774</v>
      </c>
      <c r="J100" s="27">
        <f>J$4*INDEX(ACA!$E$2:$E$156, MATCH('Calcs - ACA values'!$A100,ACA!$B$2:$B$156,0))</f>
        <v>621.04779999999994</v>
      </c>
      <c r="K100" s="27">
        <f>K$4*INDEX(ACA!$E$2:$E$156, MATCH('Calcs - ACA values'!$A100,ACA!$B$2:$B$156,0))</f>
        <v>866.46185000000003</v>
      </c>
      <c r="L100" s="27">
        <f>L$4*INDEX(ACA!$E$2:$E$156, MATCH('Calcs - ACA values'!$A100,ACA!$B$2:$B$156,0))</f>
        <v>475.80275</v>
      </c>
      <c r="M100" s="27">
        <f>M$4*INDEX(ACA!$E$2:$E$156, MATCH('Calcs - ACA values'!$A100,ACA!$B$2:$B$156,0))</f>
        <v>681.14919999999995</v>
      </c>
      <c r="N100" s="27">
        <f>N$4*INDEX(ACA!$E$2:$E$156, MATCH('Calcs - ACA values'!$A100,ACA!$B$2:$B$156,0))</f>
        <v>445.75205</v>
      </c>
      <c r="O100" s="27">
        <f>O$4*INDEX(ACA!$E$2:$E$156, MATCH('Calcs - ACA values'!$A100,ACA!$B$2:$B$156,0))</f>
        <v>631.06470000000002</v>
      </c>
      <c r="P100" s="27">
        <f>P$4*INDEX(ACA!$E$2:$E$156, MATCH('Calcs - ACA values'!$A100,ACA!$B$2:$B$156,0))</f>
        <v>410.69290000000001</v>
      </c>
      <c r="Q100" s="27">
        <f>Q$4*INDEX(ACA!$E$2:$E$156, MATCH('Calcs - ACA values'!$A100,ACA!$B$2:$B$156,0))</f>
        <v>580.98019999999997</v>
      </c>
      <c r="R100" s="27">
        <f>R$4*INDEX(ACA!$E$2:$E$156, MATCH('Calcs - ACA values'!$A100,ACA!$B$2:$B$156,0))</f>
        <v>260.43939999999998</v>
      </c>
      <c r="S100" s="27">
        <f>S$4*INDEX(ACA!$E$2:$E$156, MATCH('Calcs - ACA values'!$A100,ACA!$B$2:$B$156,0))</f>
        <v>415.70134999999999</v>
      </c>
      <c r="T100" s="27">
        <f>T$4*INDEX(ACA!$E$2:$E$156, MATCH('Calcs - ACA values'!$A100,ACA!$B$2:$B$156,0))</f>
        <v>215.36335</v>
      </c>
      <c r="U100" s="27">
        <f>U$4*INDEX(ACA!$E$2:$E$156, MATCH('Calcs - ACA values'!$A100,ACA!$B$2:$B$156,0))</f>
        <v>310.52389999999997</v>
      </c>
      <c r="V100" s="27">
        <f>V$4*INDEX(ACA!$E$2:$E$156, MATCH('Calcs - ACA values'!$A100,ACA!$B$2:$B$156,0))</f>
        <v>1096.8505499999999</v>
      </c>
      <c r="W100" s="27">
        <f>W$4*INDEX(ACA!$E$2:$E$156, MATCH('Calcs - ACA values'!$A100,ACA!$B$2:$B$156,0))</f>
        <v>1662.8054</v>
      </c>
      <c r="X100" s="27">
        <f>X$4*INDEX(ACA!$E$2:$E$156, MATCH('Calcs - ACA values'!$A100,ACA!$B$2:$B$156,0))</f>
        <v>550.92949999999996</v>
      </c>
      <c r="Y100" s="27">
        <f>Y$4*INDEX(ACA!$E$2:$E$156, MATCH('Calcs - ACA values'!$A100,ACA!$B$2:$B$156,0))</f>
        <v>1487.50965</v>
      </c>
      <c r="Z100" s="27">
        <f>Z$4*INDEX(ACA!$E$2:$E$156, MATCH('Calcs - ACA values'!$A100,ACA!$B$2:$B$156,0))</f>
        <v>117999.08199999999</v>
      </c>
      <c r="AA100" s="27">
        <f>AA$4*INDEX(ACA!$E$2:$E$156, MATCH('Calcs - ACA values'!$A100,ACA!$B$2:$B$156,0))</f>
        <v>117999.08199999999</v>
      </c>
      <c r="AB100" s="27">
        <f>AB$4*INDEX(ACA!$E$2:$E$156, MATCH('Calcs - ACA values'!$A100,ACA!$B$2:$B$156,0))</f>
        <v>45076.049999999996</v>
      </c>
      <c r="AC100" s="27">
        <f>AC$4*INDEX(ACA!$E$2:$E$156, MATCH('Calcs - ACA values'!$A100,ACA!$B$2:$B$156,0))</f>
        <v>70118.3</v>
      </c>
      <c r="AD100" s="27">
        <f>AD$4*INDEX(ACA!$E$2:$E$156, MATCH('Calcs - ACA values'!$A100,ACA!$B$2:$B$156,0))</f>
        <v>0</v>
      </c>
      <c r="AE100" s="27">
        <f>AE$4*INDEX(ACA!$E$2:$E$156, MATCH('Calcs - ACA values'!$A100,ACA!$B$2:$B$156,0))</f>
        <v>901.52099999999996</v>
      </c>
      <c r="AF100" s="27">
        <f>AF$4*INDEX(ACA!$E$2:$E$156, MATCH('Calcs - ACA values'!$A100,ACA!$B$2:$B$156,0))</f>
        <v>1292.1801</v>
      </c>
    </row>
    <row r="101" spans="1:32" x14ac:dyDescent="0.35">
      <c r="A101" s="11">
        <v>850</v>
      </c>
      <c r="B101" s="18" t="s">
        <v>102</v>
      </c>
      <c r="C101" s="27">
        <f>C$4*INDEX(ACA!$E$2:$E$156, MATCH('Calcs - ACA values'!$A101,ACA!$B$2:$B$156,0))</f>
        <v>3167.2216799999997</v>
      </c>
      <c r="D101" s="27">
        <f>D$4*INDEX(ACA!$E$2:$E$156, MATCH('Calcs - ACA values'!$A101,ACA!$B$2:$B$156,0))</f>
        <v>4466.3606399999999</v>
      </c>
      <c r="E101" s="27">
        <f>E$4*INDEX(ACA!$E$2:$E$156, MATCH('Calcs - ACA values'!$A101,ACA!$B$2:$B$156,0))</f>
        <v>5033.2760799999996</v>
      </c>
      <c r="F101" s="27">
        <f>F$4*INDEX(ACA!$E$2:$E$156, MATCH('Calcs - ACA values'!$A101,ACA!$B$2:$B$156,0))</f>
        <v>583.14199999999994</v>
      </c>
      <c r="G101" s="27">
        <f>G$4*INDEX(ACA!$E$2:$E$156, MATCH('Calcs - ACA values'!$A101,ACA!$B$2:$B$156,0))</f>
        <v>851.89439999999991</v>
      </c>
      <c r="H101" s="27">
        <f>H$4*INDEX(ACA!$E$2:$E$156, MATCH('Calcs - ACA values'!$A101,ACA!$B$2:$B$156,0))</f>
        <v>466.5136</v>
      </c>
      <c r="I101" s="27">
        <f>I$4*INDEX(ACA!$E$2:$E$156, MATCH('Calcs - ACA values'!$A101,ACA!$B$2:$B$156,0))</f>
        <v>466.5136</v>
      </c>
      <c r="J101" s="27">
        <f>J$4*INDEX(ACA!$E$2:$E$156, MATCH('Calcs - ACA values'!$A101,ACA!$B$2:$B$156,0))</f>
        <v>628.77919999999995</v>
      </c>
      <c r="K101" s="27">
        <f>K$4*INDEX(ACA!$E$2:$E$156, MATCH('Calcs - ACA values'!$A101,ACA!$B$2:$B$156,0))</f>
        <v>877.24839999999995</v>
      </c>
      <c r="L101" s="27">
        <f>L$4*INDEX(ACA!$E$2:$E$156, MATCH('Calcs - ACA values'!$A101,ACA!$B$2:$B$156,0))</f>
        <v>481.726</v>
      </c>
      <c r="M101" s="27">
        <f>M$4*INDEX(ACA!$E$2:$E$156, MATCH('Calcs - ACA values'!$A101,ACA!$B$2:$B$156,0))</f>
        <v>689.62879999999996</v>
      </c>
      <c r="N101" s="27">
        <f>N$4*INDEX(ACA!$E$2:$E$156, MATCH('Calcs - ACA values'!$A101,ACA!$B$2:$B$156,0))</f>
        <v>451.30119999999999</v>
      </c>
      <c r="O101" s="27">
        <f>O$4*INDEX(ACA!$E$2:$E$156, MATCH('Calcs - ACA values'!$A101,ACA!$B$2:$B$156,0))</f>
        <v>638.92079999999999</v>
      </c>
      <c r="P101" s="27">
        <f>P$4*INDEX(ACA!$E$2:$E$156, MATCH('Calcs - ACA values'!$A101,ACA!$B$2:$B$156,0))</f>
        <v>415.80559999999997</v>
      </c>
      <c r="Q101" s="27">
        <f>Q$4*INDEX(ACA!$E$2:$E$156, MATCH('Calcs - ACA values'!$A101,ACA!$B$2:$B$156,0))</f>
        <v>588.21280000000002</v>
      </c>
      <c r="R101" s="27">
        <f>R$4*INDEX(ACA!$E$2:$E$156, MATCH('Calcs - ACA values'!$A101,ACA!$B$2:$B$156,0))</f>
        <v>263.6816</v>
      </c>
      <c r="S101" s="27">
        <f>S$4*INDEX(ACA!$E$2:$E$156, MATCH('Calcs - ACA values'!$A101,ACA!$B$2:$B$156,0))</f>
        <v>420.87639999999999</v>
      </c>
      <c r="T101" s="27">
        <f>T$4*INDEX(ACA!$E$2:$E$156, MATCH('Calcs - ACA values'!$A101,ACA!$B$2:$B$156,0))</f>
        <v>218.0444</v>
      </c>
      <c r="U101" s="27">
        <f>U$4*INDEX(ACA!$E$2:$E$156, MATCH('Calcs - ACA values'!$A101,ACA!$B$2:$B$156,0))</f>
        <v>314.38959999999997</v>
      </c>
      <c r="V101" s="27">
        <f>V$4*INDEX(ACA!$E$2:$E$156, MATCH('Calcs - ACA values'!$A101,ACA!$B$2:$B$156,0))</f>
        <v>1110.5052000000001</v>
      </c>
      <c r="W101" s="27">
        <f>W$4*INDEX(ACA!$E$2:$E$156, MATCH('Calcs - ACA values'!$A101,ACA!$B$2:$B$156,0))</f>
        <v>1683.5056</v>
      </c>
      <c r="X101" s="27">
        <f>X$4*INDEX(ACA!$E$2:$E$156, MATCH('Calcs - ACA values'!$A101,ACA!$B$2:$B$156,0))</f>
        <v>557.78800000000001</v>
      </c>
      <c r="Y101" s="27">
        <f>Y$4*INDEX(ACA!$E$2:$E$156, MATCH('Calcs - ACA values'!$A101,ACA!$B$2:$B$156,0))</f>
        <v>1506.0275999999999</v>
      </c>
      <c r="Z101" s="27">
        <f>Z$4*INDEX(ACA!$E$2:$E$156, MATCH('Calcs - ACA values'!$A101,ACA!$B$2:$B$156,0))</f>
        <v>119468.048</v>
      </c>
      <c r="AA101" s="27">
        <f>AA$4*INDEX(ACA!$E$2:$E$156, MATCH('Calcs - ACA values'!$A101,ACA!$B$2:$B$156,0))</f>
        <v>119468.048</v>
      </c>
      <c r="AB101" s="27">
        <f>AB$4*INDEX(ACA!$E$2:$E$156, MATCH('Calcs - ACA values'!$A101,ACA!$B$2:$B$156,0))</f>
        <v>45637.2</v>
      </c>
      <c r="AC101" s="27">
        <f>AC$4*INDEX(ACA!$E$2:$E$156, MATCH('Calcs - ACA values'!$A101,ACA!$B$2:$B$156,0))</f>
        <v>70991.199999999997</v>
      </c>
      <c r="AD101" s="27">
        <f>AD$4*INDEX(ACA!$E$2:$E$156, MATCH('Calcs - ACA values'!$A101,ACA!$B$2:$B$156,0))</f>
        <v>0</v>
      </c>
      <c r="AE101" s="27">
        <f>AE$4*INDEX(ACA!$E$2:$E$156, MATCH('Calcs - ACA values'!$A101,ACA!$B$2:$B$156,0))</f>
        <v>912.74399999999991</v>
      </c>
      <c r="AF101" s="27">
        <f>AF$4*INDEX(ACA!$E$2:$E$156, MATCH('Calcs - ACA values'!$A101,ACA!$B$2:$B$156,0))</f>
        <v>1308.2664</v>
      </c>
    </row>
    <row r="102" spans="1:32" x14ac:dyDescent="0.35">
      <c r="A102" s="11">
        <v>851</v>
      </c>
      <c r="B102" s="18" t="s">
        <v>103</v>
      </c>
      <c r="C102" s="27">
        <f>C$4*INDEX(ACA!$E$2:$E$156, MATCH('Calcs - ACA values'!$A102,ACA!$B$2:$B$156,0))</f>
        <v>3167.2216799999997</v>
      </c>
      <c r="D102" s="27">
        <f>D$4*INDEX(ACA!$E$2:$E$156, MATCH('Calcs - ACA values'!$A102,ACA!$B$2:$B$156,0))</f>
        <v>4466.3606399999999</v>
      </c>
      <c r="E102" s="27">
        <f>E$4*INDEX(ACA!$E$2:$E$156, MATCH('Calcs - ACA values'!$A102,ACA!$B$2:$B$156,0))</f>
        <v>5033.2760799999996</v>
      </c>
      <c r="F102" s="27">
        <f>F$4*INDEX(ACA!$E$2:$E$156, MATCH('Calcs - ACA values'!$A102,ACA!$B$2:$B$156,0))</f>
        <v>583.14199999999994</v>
      </c>
      <c r="G102" s="27">
        <f>G$4*INDEX(ACA!$E$2:$E$156, MATCH('Calcs - ACA values'!$A102,ACA!$B$2:$B$156,0))</f>
        <v>851.89439999999991</v>
      </c>
      <c r="H102" s="27">
        <f>H$4*INDEX(ACA!$E$2:$E$156, MATCH('Calcs - ACA values'!$A102,ACA!$B$2:$B$156,0))</f>
        <v>466.5136</v>
      </c>
      <c r="I102" s="27">
        <f>I$4*INDEX(ACA!$E$2:$E$156, MATCH('Calcs - ACA values'!$A102,ACA!$B$2:$B$156,0))</f>
        <v>466.5136</v>
      </c>
      <c r="J102" s="27">
        <f>J$4*INDEX(ACA!$E$2:$E$156, MATCH('Calcs - ACA values'!$A102,ACA!$B$2:$B$156,0))</f>
        <v>628.77919999999995</v>
      </c>
      <c r="K102" s="27">
        <f>K$4*INDEX(ACA!$E$2:$E$156, MATCH('Calcs - ACA values'!$A102,ACA!$B$2:$B$156,0))</f>
        <v>877.24839999999995</v>
      </c>
      <c r="L102" s="27">
        <f>L$4*INDEX(ACA!$E$2:$E$156, MATCH('Calcs - ACA values'!$A102,ACA!$B$2:$B$156,0))</f>
        <v>481.726</v>
      </c>
      <c r="M102" s="27">
        <f>M$4*INDEX(ACA!$E$2:$E$156, MATCH('Calcs - ACA values'!$A102,ACA!$B$2:$B$156,0))</f>
        <v>689.62879999999996</v>
      </c>
      <c r="N102" s="27">
        <f>N$4*INDEX(ACA!$E$2:$E$156, MATCH('Calcs - ACA values'!$A102,ACA!$B$2:$B$156,0))</f>
        <v>451.30119999999999</v>
      </c>
      <c r="O102" s="27">
        <f>O$4*INDEX(ACA!$E$2:$E$156, MATCH('Calcs - ACA values'!$A102,ACA!$B$2:$B$156,0))</f>
        <v>638.92079999999999</v>
      </c>
      <c r="P102" s="27">
        <f>P$4*INDEX(ACA!$E$2:$E$156, MATCH('Calcs - ACA values'!$A102,ACA!$B$2:$B$156,0))</f>
        <v>415.80559999999997</v>
      </c>
      <c r="Q102" s="27">
        <f>Q$4*INDEX(ACA!$E$2:$E$156, MATCH('Calcs - ACA values'!$A102,ACA!$B$2:$B$156,0))</f>
        <v>588.21280000000002</v>
      </c>
      <c r="R102" s="27">
        <f>R$4*INDEX(ACA!$E$2:$E$156, MATCH('Calcs - ACA values'!$A102,ACA!$B$2:$B$156,0))</f>
        <v>263.6816</v>
      </c>
      <c r="S102" s="27">
        <f>S$4*INDEX(ACA!$E$2:$E$156, MATCH('Calcs - ACA values'!$A102,ACA!$B$2:$B$156,0))</f>
        <v>420.87639999999999</v>
      </c>
      <c r="T102" s="27">
        <f>T$4*INDEX(ACA!$E$2:$E$156, MATCH('Calcs - ACA values'!$A102,ACA!$B$2:$B$156,0))</f>
        <v>218.0444</v>
      </c>
      <c r="U102" s="27">
        <f>U$4*INDEX(ACA!$E$2:$E$156, MATCH('Calcs - ACA values'!$A102,ACA!$B$2:$B$156,0))</f>
        <v>314.38959999999997</v>
      </c>
      <c r="V102" s="27">
        <f>V$4*INDEX(ACA!$E$2:$E$156, MATCH('Calcs - ACA values'!$A102,ACA!$B$2:$B$156,0))</f>
        <v>1110.5052000000001</v>
      </c>
      <c r="W102" s="27">
        <f>W$4*INDEX(ACA!$E$2:$E$156, MATCH('Calcs - ACA values'!$A102,ACA!$B$2:$B$156,0))</f>
        <v>1683.5056</v>
      </c>
      <c r="X102" s="27">
        <f>X$4*INDEX(ACA!$E$2:$E$156, MATCH('Calcs - ACA values'!$A102,ACA!$B$2:$B$156,0))</f>
        <v>557.78800000000001</v>
      </c>
      <c r="Y102" s="27">
        <f>Y$4*INDEX(ACA!$E$2:$E$156, MATCH('Calcs - ACA values'!$A102,ACA!$B$2:$B$156,0))</f>
        <v>1506.0275999999999</v>
      </c>
      <c r="Z102" s="27">
        <f>Z$4*INDEX(ACA!$E$2:$E$156, MATCH('Calcs - ACA values'!$A102,ACA!$B$2:$B$156,0))</f>
        <v>119468.048</v>
      </c>
      <c r="AA102" s="27">
        <f>AA$4*INDEX(ACA!$E$2:$E$156, MATCH('Calcs - ACA values'!$A102,ACA!$B$2:$B$156,0))</f>
        <v>119468.048</v>
      </c>
      <c r="AB102" s="27">
        <f>AB$4*INDEX(ACA!$E$2:$E$156, MATCH('Calcs - ACA values'!$A102,ACA!$B$2:$B$156,0))</f>
        <v>45637.2</v>
      </c>
      <c r="AC102" s="27">
        <f>AC$4*INDEX(ACA!$E$2:$E$156, MATCH('Calcs - ACA values'!$A102,ACA!$B$2:$B$156,0))</f>
        <v>70991.199999999997</v>
      </c>
      <c r="AD102" s="27">
        <f>AD$4*INDEX(ACA!$E$2:$E$156, MATCH('Calcs - ACA values'!$A102,ACA!$B$2:$B$156,0))</f>
        <v>0</v>
      </c>
      <c r="AE102" s="27">
        <f>AE$4*INDEX(ACA!$E$2:$E$156, MATCH('Calcs - ACA values'!$A102,ACA!$B$2:$B$156,0))</f>
        <v>912.74399999999991</v>
      </c>
      <c r="AF102" s="27">
        <f>AF$4*INDEX(ACA!$E$2:$E$156, MATCH('Calcs - ACA values'!$A102,ACA!$B$2:$B$156,0))</f>
        <v>1308.2664</v>
      </c>
    </row>
    <row r="103" spans="1:32" x14ac:dyDescent="0.35">
      <c r="A103" s="11">
        <v>852</v>
      </c>
      <c r="B103" s="18" t="s">
        <v>104</v>
      </c>
      <c r="C103" s="27">
        <f>C$4*INDEX(ACA!$E$2:$E$156, MATCH('Calcs - ACA values'!$A103,ACA!$B$2:$B$156,0))</f>
        <v>3167.2216799999997</v>
      </c>
      <c r="D103" s="27">
        <f>D$4*INDEX(ACA!$E$2:$E$156, MATCH('Calcs - ACA values'!$A103,ACA!$B$2:$B$156,0))</f>
        <v>4466.3606399999999</v>
      </c>
      <c r="E103" s="27">
        <f>E$4*INDEX(ACA!$E$2:$E$156, MATCH('Calcs - ACA values'!$A103,ACA!$B$2:$B$156,0))</f>
        <v>5033.2760799999996</v>
      </c>
      <c r="F103" s="27">
        <f>F$4*INDEX(ACA!$E$2:$E$156, MATCH('Calcs - ACA values'!$A103,ACA!$B$2:$B$156,0))</f>
        <v>583.14199999999994</v>
      </c>
      <c r="G103" s="27">
        <f>G$4*INDEX(ACA!$E$2:$E$156, MATCH('Calcs - ACA values'!$A103,ACA!$B$2:$B$156,0))</f>
        <v>851.89439999999991</v>
      </c>
      <c r="H103" s="27">
        <f>H$4*INDEX(ACA!$E$2:$E$156, MATCH('Calcs - ACA values'!$A103,ACA!$B$2:$B$156,0))</f>
        <v>466.5136</v>
      </c>
      <c r="I103" s="27">
        <f>I$4*INDEX(ACA!$E$2:$E$156, MATCH('Calcs - ACA values'!$A103,ACA!$B$2:$B$156,0))</f>
        <v>466.5136</v>
      </c>
      <c r="J103" s="27">
        <f>J$4*INDEX(ACA!$E$2:$E$156, MATCH('Calcs - ACA values'!$A103,ACA!$B$2:$B$156,0))</f>
        <v>628.77919999999995</v>
      </c>
      <c r="K103" s="27">
        <f>K$4*INDEX(ACA!$E$2:$E$156, MATCH('Calcs - ACA values'!$A103,ACA!$B$2:$B$156,0))</f>
        <v>877.24839999999995</v>
      </c>
      <c r="L103" s="27">
        <f>L$4*INDEX(ACA!$E$2:$E$156, MATCH('Calcs - ACA values'!$A103,ACA!$B$2:$B$156,0))</f>
        <v>481.726</v>
      </c>
      <c r="M103" s="27">
        <f>M$4*INDEX(ACA!$E$2:$E$156, MATCH('Calcs - ACA values'!$A103,ACA!$B$2:$B$156,0))</f>
        <v>689.62879999999996</v>
      </c>
      <c r="N103" s="27">
        <f>N$4*INDEX(ACA!$E$2:$E$156, MATCH('Calcs - ACA values'!$A103,ACA!$B$2:$B$156,0))</f>
        <v>451.30119999999999</v>
      </c>
      <c r="O103" s="27">
        <f>O$4*INDEX(ACA!$E$2:$E$156, MATCH('Calcs - ACA values'!$A103,ACA!$B$2:$B$156,0))</f>
        <v>638.92079999999999</v>
      </c>
      <c r="P103" s="27">
        <f>P$4*INDEX(ACA!$E$2:$E$156, MATCH('Calcs - ACA values'!$A103,ACA!$B$2:$B$156,0))</f>
        <v>415.80559999999997</v>
      </c>
      <c r="Q103" s="27">
        <f>Q$4*INDEX(ACA!$E$2:$E$156, MATCH('Calcs - ACA values'!$A103,ACA!$B$2:$B$156,0))</f>
        <v>588.21280000000002</v>
      </c>
      <c r="R103" s="27">
        <f>R$4*INDEX(ACA!$E$2:$E$156, MATCH('Calcs - ACA values'!$A103,ACA!$B$2:$B$156,0))</f>
        <v>263.6816</v>
      </c>
      <c r="S103" s="27">
        <f>S$4*INDEX(ACA!$E$2:$E$156, MATCH('Calcs - ACA values'!$A103,ACA!$B$2:$B$156,0))</f>
        <v>420.87639999999999</v>
      </c>
      <c r="T103" s="27">
        <f>T$4*INDEX(ACA!$E$2:$E$156, MATCH('Calcs - ACA values'!$A103,ACA!$B$2:$B$156,0))</f>
        <v>218.0444</v>
      </c>
      <c r="U103" s="27">
        <f>U$4*INDEX(ACA!$E$2:$E$156, MATCH('Calcs - ACA values'!$A103,ACA!$B$2:$B$156,0))</f>
        <v>314.38959999999997</v>
      </c>
      <c r="V103" s="27">
        <f>V$4*INDEX(ACA!$E$2:$E$156, MATCH('Calcs - ACA values'!$A103,ACA!$B$2:$B$156,0))</f>
        <v>1110.5052000000001</v>
      </c>
      <c r="W103" s="27">
        <f>W$4*INDEX(ACA!$E$2:$E$156, MATCH('Calcs - ACA values'!$A103,ACA!$B$2:$B$156,0))</f>
        <v>1683.5056</v>
      </c>
      <c r="X103" s="27">
        <f>X$4*INDEX(ACA!$E$2:$E$156, MATCH('Calcs - ACA values'!$A103,ACA!$B$2:$B$156,0))</f>
        <v>557.78800000000001</v>
      </c>
      <c r="Y103" s="27">
        <f>Y$4*INDEX(ACA!$E$2:$E$156, MATCH('Calcs - ACA values'!$A103,ACA!$B$2:$B$156,0))</f>
        <v>1506.0275999999999</v>
      </c>
      <c r="Z103" s="27">
        <f>Z$4*INDEX(ACA!$E$2:$E$156, MATCH('Calcs - ACA values'!$A103,ACA!$B$2:$B$156,0))</f>
        <v>119468.048</v>
      </c>
      <c r="AA103" s="27">
        <f>AA$4*INDEX(ACA!$E$2:$E$156, MATCH('Calcs - ACA values'!$A103,ACA!$B$2:$B$156,0))</f>
        <v>119468.048</v>
      </c>
      <c r="AB103" s="27">
        <f>AB$4*INDEX(ACA!$E$2:$E$156, MATCH('Calcs - ACA values'!$A103,ACA!$B$2:$B$156,0))</f>
        <v>45637.2</v>
      </c>
      <c r="AC103" s="27">
        <f>AC$4*INDEX(ACA!$E$2:$E$156, MATCH('Calcs - ACA values'!$A103,ACA!$B$2:$B$156,0))</f>
        <v>70991.199999999997</v>
      </c>
      <c r="AD103" s="27">
        <f>AD$4*INDEX(ACA!$E$2:$E$156, MATCH('Calcs - ACA values'!$A103,ACA!$B$2:$B$156,0))</f>
        <v>0</v>
      </c>
      <c r="AE103" s="27">
        <f>AE$4*INDEX(ACA!$E$2:$E$156, MATCH('Calcs - ACA values'!$A103,ACA!$B$2:$B$156,0))</f>
        <v>912.74399999999991</v>
      </c>
      <c r="AF103" s="27">
        <f>AF$4*INDEX(ACA!$E$2:$E$156, MATCH('Calcs - ACA values'!$A103,ACA!$B$2:$B$156,0))</f>
        <v>1308.2664</v>
      </c>
    </row>
    <row r="104" spans="1:32" x14ac:dyDescent="0.35">
      <c r="A104" s="11">
        <v>855</v>
      </c>
      <c r="B104" s="18" t="s">
        <v>105</v>
      </c>
      <c r="C104" s="27">
        <f>C$4*INDEX(ACA!$E$2:$E$156, MATCH('Calcs - ACA values'!$A104,ACA!$B$2:$B$156,0))</f>
        <v>3123</v>
      </c>
      <c r="D104" s="27">
        <f>D$4*INDEX(ACA!$E$2:$E$156, MATCH('Calcs - ACA values'!$A104,ACA!$B$2:$B$156,0))</f>
        <v>4404</v>
      </c>
      <c r="E104" s="27">
        <f>E$4*INDEX(ACA!$E$2:$E$156, MATCH('Calcs - ACA values'!$A104,ACA!$B$2:$B$156,0))</f>
        <v>4963</v>
      </c>
      <c r="F104" s="27">
        <f>F$4*INDEX(ACA!$E$2:$E$156, MATCH('Calcs - ACA values'!$A104,ACA!$B$2:$B$156,0))</f>
        <v>575</v>
      </c>
      <c r="G104" s="27">
        <f>G$4*INDEX(ACA!$E$2:$E$156, MATCH('Calcs - ACA values'!$A104,ACA!$B$2:$B$156,0))</f>
        <v>840</v>
      </c>
      <c r="H104" s="27">
        <f>H$4*INDEX(ACA!$E$2:$E$156, MATCH('Calcs - ACA values'!$A104,ACA!$B$2:$B$156,0))</f>
        <v>460</v>
      </c>
      <c r="I104" s="27">
        <f>I$4*INDEX(ACA!$E$2:$E$156, MATCH('Calcs - ACA values'!$A104,ACA!$B$2:$B$156,0))</f>
        <v>460</v>
      </c>
      <c r="J104" s="27">
        <f>J$4*INDEX(ACA!$E$2:$E$156, MATCH('Calcs - ACA values'!$A104,ACA!$B$2:$B$156,0))</f>
        <v>620</v>
      </c>
      <c r="K104" s="27">
        <f>K$4*INDEX(ACA!$E$2:$E$156, MATCH('Calcs - ACA values'!$A104,ACA!$B$2:$B$156,0))</f>
        <v>865</v>
      </c>
      <c r="L104" s="27">
        <f>L$4*INDEX(ACA!$E$2:$E$156, MATCH('Calcs - ACA values'!$A104,ACA!$B$2:$B$156,0))</f>
        <v>475</v>
      </c>
      <c r="M104" s="27">
        <f>M$4*INDEX(ACA!$E$2:$E$156, MATCH('Calcs - ACA values'!$A104,ACA!$B$2:$B$156,0))</f>
        <v>680</v>
      </c>
      <c r="N104" s="27">
        <f>N$4*INDEX(ACA!$E$2:$E$156, MATCH('Calcs - ACA values'!$A104,ACA!$B$2:$B$156,0))</f>
        <v>445</v>
      </c>
      <c r="O104" s="27">
        <f>O$4*INDEX(ACA!$E$2:$E$156, MATCH('Calcs - ACA values'!$A104,ACA!$B$2:$B$156,0))</f>
        <v>630</v>
      </c>
      <c r="P104" s="27">
        <f>P$4*INDEX(ACA!$E$2:$E$156, MATCH('Calcs - ACA values'!$A104,ACA!$B$2:$B$156,0))</f>
        <v>410</v>
      </c>
      <c r="Q104" s="27">
        <f>Q$4*INDEX(ACA!$E$2:$E$156, MATCH('Calcs - ACA values'!$A104,ACA!$B$2:$B$156,0))</f>
        <v>580</v>
      </c>
      <c r="R104" s="27">
        <f>R$4*INDEX(ACA!$E$2:$E$156, MATCH('Calcs - ACA values'!$A104,ACA!$B$2:$B$156,0))</f>
        <v>260</v>
      </c>
      <c r="S104" s="27">
        <f>S$4*INDEX(ACA!$E$2:$E$156, MATCH('Calcs - ACA values'!$A104,ACA!$B$2:$B$156,0))</f>
        <v>415</v>
      </c>
      <c r="T104" s="27">
        <f>T$4*INDEX(ACA!$E$2:$E$156, MATCH('Calcs - ACA values'!$A104,ACA!$B$2:$B$156,0))</f>
        <v>215</v>
      </c>
      <c r="U104" s="27">
        <f>U$4*INDEX(ACA!$E$2:$E$156, MATCH('Calcs - ACA values'!$A104,ACA!$B$2:$B$156,0))</f>
        <v>310</v>
      </c>
      <c r="V104" s="27">
        <f>V$4*INDEX(ACA!$E$2:$E$156, MATCH('Calcs - ACA values'!$A104,ACA!$B$2:$B$156,0))</f>
        <v>1095</v>
      </c>
      <c r="W104" s="27">
        <f>W$4*INDEX(ACA!$E$2:$E$156, MATCH('Calcs - ACA values'!$A104,ACA!$B$2:$B$156,0))</f>
        <v>1660</v>
      </c>
      <c r="X104" s="27">
        <f>X$4*INDEX(ACA!$E$2:$E$156, MATCH('Calcs - ACA values'!$A104,ACA!$B$2:$B$156,0))</f>
        <v>550</v>
      </c>
      <c r="Y104" s="27">
        <f>Y$4*INDEX(ACA!$E$2:$E$156, MATCH('Calcs - ACA values'!$A104,ACA!$B$2:$B$156,0))</f>
        <v>1485</v>
      </c>
      <c r="Z104" s="27">
        <f>Z$4*INDEX(ACA!$E$2:$E$156, MATCH('Calcs - ACA values'!$A104,ACA!$B$2:$B$156,0))</f>
        <v>117800</v>
      </c>
      <c r="AA104" s="27">
        <f>AA$4*INDEX(ACA!$E$2:$E$156, MATCH('Calcs - ACA values'!$A104,ACA!$B$2:$B$156,0))</f>
        <v>117800</v>
      </c>
      <c r="AB104" s="27">
        <f>AB$4*INDEX(ACA!$E$2:$E$156, MATCH('Calcs - ACA values'!$A104,ACA!$B$2:$B$156,0))</f>
        <v>45000</v>
      </c>
      <c r="AC104" s="27">
        <f>AC$4*INDEX(ACA!$E$2:$E$156, MATCH('Calcs - ACA values'!$A104,ACA!$B$2:$B$156,0))</f>
        <v>70000</v>
      </c>
      <c r="AD104" s="27">
        <f>AD$4*INDEX(ACA!$E$2:$E$156, MATCH('Calcs - ACA values'!$A104,ACA!$B$2:$B$156,0))</f>
        <v>0</v>
      </c>
      <c r="AE104" s="27">
        <f>AE$4*INDEX(ACA!$E$2:$E$156, MATCH('Calcs - ACA values'!$A104,ACA!$B$2:$B$156,0))</f>
        <v>900</v>
      </c>
      <c r="AF104" s="27">
        <f>AF$4*INDEX(ACA!$E$2:$E$156, MATCH('Calcs - ACA values'!$A104,ACA!$B$2:$B$156,0))</f>
        <v>1290</v>
      </c>
    </row>
    <row r="105" spans="1:32" x14ac:dyDescent="0.35">
      <c r="A105" s="11">
        <v>856</v>
      </c>
      <c r="B105" s="18" t="s">
        <v>106</v>
      </c>
      <c r="C105" s="27">
        <f>C$4*INDEX(ACA!$E$2:$E$156, MATCH('Calcs - ACA values'!$A105,ACA!$B$2:$B$156,0))</f>
        <v>3123</v>
      </c>
      <c r="D105" s="27">
        <f>D$4*INDEX(ACA!$E$2:$E$156, MATCH('Calcs - ACA values'!$A105,ACA!$B$2:$B$156,0))</f>
        <v>4404</v>
      </c>
      <c r="E105" s="27">
        <f>E$4*INDEX(ACA!$E$2:$E$156, MATCH('Calcs - ACA values'!$A105,ACA!$B$2:$B$156,0))</f>
        <v>4963</v>
      </c>
      <c r="F105" s="27">
        <f>F$4*INDEX(ACA!$E$2:$E$156, MATCH('Calcs - ACA values'!$A105,ACA!$B$2:$B$156,0))</f>
        <v>575</v>
      </c>
      <c r="G105" s="27">
        <f>G$4*INDEX(ACA!$E$2:$E$156, MATCH('Calcs - ACA values'!$A105,ACA!$B$2:$B$156,0))</f>
        <v>840</v>
      </c>
      <c r="H105" s="27">
        <f>H$4*INDEX(ACA!$E$2:$E$156, MATCH('Calcs - ACA values'!$A105,ACA!$B$2:$B$156,0))</f>
        <v>460</v>
      </c>
      <c r="I105" s="27">
        <f>I$4*INDEX(ACA!$E$2:$E$156, MATCH('Calcs - ACA values'!$A105,ACA!$B$2:$B$156,0))</f>
        <v>460</v>
      </c>
      <c r="J105" s="27">
        <f>J$4*INDEX(ACA!$E$2:$E$156, MATCH('Calcs - ACA values'!$A105,ACA!$B$2:$B$156,0))</f>
        <v>620</v>
      </c>
      <c r="K105" s="27">
        <f>K$4*INDEX(ACA!$E$2:$E$156, MATCH('Calcs - ACA values'!$A105,ACA!$B$2:$B$156,0))</f>
        <v>865</v>
      </c>
      <c r="L105" s="27">
        <f>L$4*INDEX(ACA!$E$2:$E$156, MATCH('Calcs - ACA values'!$A105,ACA!$B$2:$B$156,0))</f>
        <v>475</v>
      </c>
      <c r="M105" s="27">
        <f>M$4*INDEX(ACA!$E$2:$E$156, MATCH('Calcs - ACA values'!$A105,ACA!$B$2:$B$156,0))</f>
        <v>680</v>
      </c>
      <c r="N105" s="27">
        <f>N$4*INDEX(ACA!$E$2:$E$156, MATCH('Calcs - ACA values'!$A105,ACA!$B$2:$B$156,0))</f>
        <v>445</v>
      </c>
      <c r="O105" s="27">
        <f>O$4*INDEX(ACA!$E$2:$E$156, MATCH('Calcs - ACA values'!$A105,ACA!$B$2:$B$156,0))</f>
        <v>630</v>
      </c>
      <c r="P105" s="27">
        <f>P$4*INDEX(ACA!$E$2:$E$156, MATCH('Calcs - ACA values'!$A105,ACA!$B$2:$B$156,0))</f>
        <v>410</v>
      </c>
      <c r="Q105" s="27">
        <f>Q$4*INDEX(ACA!$E$2:$E$156, MATCH('Calcs - ACA values'!$A105,ACA!$B$2:$B$156,0))</f>
        <v>580</v>
      </c>
      <c r="R105" s="27">
        <f>R$4*INDEX(ACA!$E$2:$E$156, MATCH('Calcs - ACA values'!$A105,ACA!$B$2:$B$156,0))</f>
        <v>260</v>
      </c>
      <c r="S105" s="27">
        <f>S$4*INDEX(ACA!$E$2:$E$156, MATCH('Calcs - ACA values'!$A105,ACA!$B$2:$B$156,0))</f>
        <v>415</v>
      </c>
      <c r="T105" s="27">
        <f>T$4*INDEX(ACA!$E$2:$E$156, MATCH('Calcs - ACA values'!$A105,ACA!$B$2:$B$156,0))</f>
        <v>215</v>
      </c>
      <c r="U105" s="27">
        <f>U$4*INDEX(ACA!$E$2:$E$156, MATCH('Calcs - ACA values'!$A105,ACA!$B$2:$B$156,0))</f>
        <v>310</v>
      </c>
      <c r="V105" s="27">
        <f>V$4*INDEX(ACA!$E$2:$E$156, MATCH('Calcs - ACA values'!$A105,ACA!$B$2:$B$156,0))</f>
        <v>1095</v>
      </c>
      <c r="W105" s="27">
        <f>W$4*INDEX(ACA!$E$2:$E$156, MATCH('Calcs - ACA values'!$A105,ACA!$B$2:$B$156,0))</f>
        <v>1660</v>
      </c>
      <c r="X105" s="27">
        <f>X$4*INDEX(ACA!$E$2:$E$156, MATCH('Calcs - ACA values'!$A105,ACA!$B$2:$B$156,0))</f>
        <v>550</v>
      </c>
      <c r="Y105" s="27">
        <f>Y$4*INDEX(ACA!$E$2:$E$156, MATCH('Calcs - ACA values'!$A105,ACA!$B$2:$B$156,0))</f>
        <v>1485</v>
      </c>
      <c r="Z105" s="27">
        <f>Z$4*INDEX(ACA!$E$2:$E$156, MATCH('Calcs - ACA values'!$A105,ACA!$B$2:$B$156,0))</f>
        <v>117800</v>
      </c>
      <c r="AA105" s="27">
        <f>AA$4*INDEX(ACA!$E$2:$E$156, MATCH('Calcs - ACA values'!$A105,ACA!$B$2:$B$156,0))</f>
        <v>117800</v>
      </c>
      <c r="AB105" s="27">
        <f>AB$4*INDEX(ACA!$E$2:$E$156, MATCH('Calcs - ACA values'!$A105,ACA!$B$2:$B$156,0))</f>
        <v>45000</v>
      </c>
      <c r="AC105" s="27">
        <f>AC$4*INDEX(ACA!$E$2:$E$156, MATCH('Calcs - ACA values'!$A105,ACA!$B$2:$B$156,0))</f>
        <v>70000</v>
      </c>
      <c r="AD105" s="27">
        <f>AD$4*INDEX(ACA!$E$2:$E$156, MATCH('Calcs - ACA values'!$A105,ACA!$B$2:$B$156,0))</f>
        <v>0</v>
      </c>
      <c r="AE105" s="27">
        <f>AE$4*INDEX(ACA!$E$2:$E$156, MATCH('Calcs - ACA values'!$A105,ACA!$B$2:$B$156,0))</f>
        <v>900</v>
      </c>
      <c r="AF105" s="27">
        <f>AF$4*INDEX(ACA!$E$2:$E$156, MATCH('Calcs - ACA values'!$A105,ACA!$B$2:$B$156,0))</f>
        <v>1290</v>
      </c>
    </row>
    <row r="106" spans="1:32" x14ac:dyDescent="0.35">
      <c r="A106" s="11">
        <v>857</v>
      </c>
      <c r="B106" s="18" t="s">
        <v>107</v>
      </c>
      <c r="C106" s="27">
        <f>C$4*INDEX(ACA!$E$2:$E$156, MATCH('Calcs - ACA values'!$A106,ACA!$B$2:$B$156,0))</f>
        <v>3123</v>
      </c>
      <c r="D106" s="27">
        <f>D$4*INDEX(ACA!$E$2:$E$156, MATCH('Calcs - ACA values'!$A106,ACA!$B$2:$B$156,0))</f>
        <v>4404</v>
      </c>
      <c r="E106" s="27">
        <f>E$4*INDEX(ACA!$E$2:$E$156, MATCH('Calcs - ACA values'!$A106,ACA!$B$2:$B$156,0))</f>
        <v>4963</v>
      </c>
      <c r="F106" s="27">
        <f>F$4*INDEX(ACA!$E$2:$E$156, MATCH('Calcs - ACA values'!$A106,ACA!$B$2:$B$156,0))</f>
        <v>575</v>
      </c>
      <c r="G106" s="27">
        <f>G$4*INDEX(ACA!$E$2:$E$156, MATCH('Calcs - ACA values'!$A106,ACA!$B$2:$B$156,0))</f>
        <v>840</v>
      </c>
      <c r="H106" s="27">
        <f>H$4*INDEX(ACA!$E$2:$E$156, MATCH('Calcs - ACA values'!$A106,ACA!$B$2:$B$156,0))</f>
        <v>460</v>
      </c>
      <c r="I106" s="27">
        <f>I$4*INDEX(ACA!$E$2:$E$156, MATCH('Calcs - ACA values'!$A106,ACA!$B$2:$B$156,0))</f>
        <v>460</v>
      </c>
      <c r="J106" s="27">
        <f>J$4*INDEX(ACA!$E$2:$E$156, MATCH('Calcs - ACA values'!$A106,ACA!$B$2:$B$156,0))</f>
        <v>620</v>
      </c>
      <c r="K106" s="27">
        <f>K$4*INDEX(ACA!$E$2:$E$156, MATCH('Calcs - ACA values'!$A106,ACA!$B$2:$B$156,0))</f>
        <v>865</v>
      </c>
      <c r="L106" s="27">
        <f>L$4*INDEX(ACA!$E$2:$E$156, MATCH('Calcs - ACA values'!$A106,ACA!$B$2:$B$156,0))</f>
        <v>475</v>
      </c>
      <c r="M106" s="27">
        <f>M$4*INDEX(ACA!$E$2:$E$156, MATCH('Calcs - ACA values'!$A106,ACA!$B$2:$B$156,0))</f>
        <v>680</v>
      </c>
      <c r="N106" s="27">
        <f>N$4*INDEX(ACA!$E$2:$E$156, MATCH('Calcs - ACA values'!$A106,ACA!$B$2:$B$156,0))</f>
        <v>445</v>
      </c>
      <c r="O106" s="27">
        <f>O$4*INDEX(ACA!$E$2:$E$156, MATCH('Calcs - ACA values'!$A106,ACA!$B$2:$B$156,0))</f>
        <v>630</v>
      </c>
      <c r="P106" s="27">
        <f>P$4*INDEX(ACA!$E$2:$E$156, MATCH('Calcs - ACA values'!$A106,ACA!$B$2:$B$156,0))</f>
        <v>410</v>
      </c>
      <c r="Q106" s="27">
        <f>Q$4*INDEX(ACA!$E$2:$E$156, MATCH('Calcs - ACA values'!$A106,ACA!$B$2:$B$156,0))</f>
        <v>580</v>
      </c>
      <c r="R106" s="27">
        <f>R$4*INDEX(ACA!$E$2:$E$156, MATCH('Calcs - ACA values'!$A106,ACA!$B$2:$B$156,0))</f>
        <v>260</v>
      </c>
      <c r="S106" s="27">
        <f>S$4*INDEX(ACA!$E$2:$E$156, MATCH('Calcs - ACA values'!$A106,ACA!$B$2:$B$156,0))</f>
        <v>415</v>
      </c>
      <c r="T106" s="27">
        <f>T$4*INDEX(ACA!$E$2:$E$156, MATCH('Calcs - ACA values'!$A106,ACA!$B$2:$B$156,0))</f>
        <v>215</v>
      </c>
      <c r="U106" s="27">
        <f>U$4*INDEX(ACA!$E$2:$E$156, MATCH('Calcs - ACA values'!$A106,ACA!$B$2:$B$156,0))</f>
        <v>310</v>
      </c>
      <c r="V106" s="27">
        <f>V$4*INDEX(ACA!$E$2:$E$156, MATCH('Calcs - ACA values'!$A106,ACA!$B$2:$B$156,0))</f>
        <v>1095</v>
      </c>
      <c r="W106" s="27">
        <f>W$4*INDEX(ACA!$E$2:$E$156, MATCH('Calcs - ACA values'!$A106,ACA!$B$2:$B$156,0))</f>
        <v>1660</v>
      </c>
      <c r="X106" s="27">
        <f>X$4*INDEX(ACA!$E$2:$E$156, MATCH('Calcs - ACA values'!$A106,ACA!$B$2:$B$156,0))</f>
        <v>550</v>
      </c>
      <c r="Y106" s="27">
        <f>Y$4*INDEX(ACA!$E$2:$E$156, MATCH('Calcs - ACA values'!$A106,ACA!$B$2:$B$156,0))</f>
        <v>1485</v>
      </c>
      <c r="Z106" s="27">
        <f>Z$4*INDEX(ACA!$E$2:$E$156, MATCH('Calcs - ACA values'!$A106,ACA!$B$2:$B$156,0))</f>
        <v>117800</v>
      </c>
      <c r="AA106" s="27">
        <f>AA$4*INDEX(ACA!$E$2:$E$156, MATCH('Calcs - ACA values'!$A106,ACA!$B$2:$B$156,0))</f>
        <v>117800</v>
      </c>
      <c r="AB106" s="27">
        <f>AB$4*INDEX(ACA!$E$2:$E$156, MATCH('Calcs - ACA values'!$A106,ACA!$B$2:$B$156,0))</f>
        <v>45000</v>
      </c>
      <c r="AC106" s="27">
        <f>AC$4*INDEX(ACA!$E$2:$E$156, MATCH('Calcs - ACA values'!$A106,ACA!$B$2:$B$156,0))</f>
        <v>70000</v>
      </c>
      <c r="AD106" s="27">
        <f>AD$4*INDEX(ACA!$E$2:$E$156, MATCH('Calcs - ACA values'!$A106,ACA!$B$2:$B$156,0))</f>
        <v>0</v>
      </c>
      <c r="AE106" s="27">
        <f>AE$4*INDEX(ACA!$E$2:$E$156, MATCH('Calcs - ACA values'!$A106,ACA!$B$2:$B$156,0))</f>
        <v>900</v>
      </c>
      <c r="AF106" s="27">
        <f>AF$4*INDEX(ACA!$E$2:$E$156, MATCH('Calcs - ACA values'!$A106,ACA!$B$2:$B$156,0))</f>
        <v>1290</v>
      </c>
    </row>
    <row r="107" spans="1:32" x14ac:dyDescent="0.35">
      <c r="A107" s="11">
        <v>860</v>
      </c>
      <c r="B107" s="18" t="s">
        <v>108</v>
      </c>
      <c r="C107" s="27">
        <f>C$4*INDEX(ACA!$E$2:$E$156, MATCH('Calcs - ACA values'!$A107,ACA!$B$2:$B$156,0))</f>
        <v>3123</v>
      </c>
      <c r="D107" s="27">
        <f>D$4*INDEX(ACA!$E$2:$E$156, MATCH('Calcs - ACA values'!$A107,ACA!$B$2:$B$156,0))</f>
        <v>4404</v>
      </c>
      <c r="E107" s="27">
        <f>E$4*INDEX(ACA!$E$2:$E$156, MATCH('Calcs - ACA values'!$A107,ACA!$B$2:$B$156,0))</f>
        <v>4963</v>
      </c>
      <c r="F107" s="27">
        <f>F$4*INDEX(ACA!$E$2:$E$156, MATCH('Calcs - ACA values'!$A107,ACA!$B$2:$B$156,0))</f>
        <v>575</v>
      </c>
      <c r="G107" s="27">
        <f>G$4*INDEX(ACA!$E$2:$E$156, MATCH('Calcs - ACA values'!$A107,ACA!$B$2:$B$156,0))</f>
        <v>840</v>
      </c>
      <c r="H107" s="27">
        <f>H$4*INDEX(ACA!$E$2:$E$156, MATCH('Calcs - ACA values'!$A107,ACA!$B$2:$B$156,0))</f>
        <v>460</v>
      </c>
      <c r="I107" s="27">
        <f>I$4*INDEX(ACA!$E$2:$E$156, MATCH('Calcs - ACA values'!$A107,ACA!$B$2:$B$156,0))</f>
        <v>460</v>
      </c>
      <c r="J107" s="27">
        <f>J$4*INDEX(ACA!$E$2:$E$156, MATCH('Calcs - ACA values'!$A107,ACA!$B$2:$B$156,0))</f>
        <v>620</v>
      </c>
      <c r="K107" s="27">
        <f>K$4*INDEX(ACA!$E$2:$E$156, MATCH('Calcs - ACA values'!$A107,ACA!$B$2:$B$156,0))</f>
        <v>865</v>
      </c>
      <c r="L107" s="27">
        <f>L$4*INDEX(ACA!$E$2:$E$156, MATCH('Calcs - ACA values'!$A107,ACA!$B$2:$B$156,0))</f>
        <v>475</v>
      </c>
      <c r="M107" s="27">
        <f>M$4*INDEX(ACA!$E$2:$E$156, MATCH('Calcs - ACA values'!$A107,ACA!$B$2:$B$156,0))</f>
        <v>680</v>
      </c>
      <c r="N107" s="27">
        <f>N$4*INDEX(ACA!$E$2:$E$156, MATCH('Calcs - ACA values'!$A107,ACA!$B$2:$B$156,0))</f>
        <v>445</v>
      </c>
      <c r="O107" s="27">
        <f>O$4*INDEX(ACA!$E$2:$E$156, MATCH('Calcs - ACA values'!$A107,ACA!$B$2:$B$156,0))</f>
        <v>630</v>
      </c>
      <c r="P107" s="27">
        <f>P$4*INDEX(ACA!$E$2:$E$156, MATCH('Calcs - ACA values'!$A107,ACA!$B$2:$B$156,0))</f>
        <v>410</v>
      </c>
      <c r="Q107" s="27">
        <f>Q$4*INDEX(ACA!$E$2:$E$156, MATCH('Calcs - ACA values'!$A107,ACA!$B$2:$B$156,0))</f>
        <v>580</v>
      </c>
      <c r="R107" s="27">
        <f>R$4*INDEX(ACA!$E$2:$E$156, MATCH('Calcs - ACA values'!$A107,ACA!$B$2:$B$156,0))</f>
        <v>260</v>
      </c>
      <c r="S107" s="27">
        <f>S$4*INDEX(ACA!$E$2:$E$156, MATCH('Calcs - ACA values'!$A107,ACA!$B$2:$B$156,0))</f>
        <v>415</v>
      </c>
      <c r="T107" s="27">
        <f>T$4*INDEX(ACA!$E$2:$E$156, MATCH('Calcs - ACA values'!$A107,ACA!$B$2:$B$156,0))</f>
        <v>215</v>
      </c>
      <c r="U107" s="27">
        <f>U$4*INDEX(ACA!$E$2:$E$156, MATCH('Calcs - ACA values'!$A107,ACA!$B$2:$B$156,0))</f>
        <v>310</v>
      </c>
      <c r="V107" s="27">
        <f>V$4*INDEX(ACA!$E$2:$E$156, MATCH('Calcs - ACA values'!$A107,ACA!$B$2:$B$156,0))</f>
        <v>1095</v>
      </c>
      <c r="W107" s="27">
        <f>W$4*INDEX(ACA!$E$2:$E$156, MATCH('Calcs - ACA values'!$A107,ACA!$B$2:$B$156,0))</f>
        <v>1660</v>
      </c>
      <c r="X107" s="27">
        <f>X$4*INDEX(ACA!$E$2:$E$156, MATCH('Calcs - ACA values'!$A107,ACA!$B$2:$B$156,0))</f>
        <v>550</v>
      </c>
      <c r="Y107" s="27">
        <f>Y$4*INDEX(ACA!$E$2:$E$156, MATCH('Calcs - ACA values'!$A107,ACA!$B$2:$B$156,0))</f>
        <v>1485</v>
      </c>
      <c r="Z107" s="27">
        <f>Z$4*INDEX(ACA!$E$2:$E$156, MATCH('Calcs - ACA values'!$A107,ACA!$B$2:$B$156,0))</f>
        <v>117800</v>
      </c>
      <c r="AA107" s="27">
        <f>AA$4*INDEX(ACA!$E$2:$E$156, MATCH('Calcs - ACA values'!$A107,ACA!$B$2:$B$156,0))</f>
        <v>117800</v>
      </c>
      <c r="AB107" s="27">
        <f>AB$4*INDEX(ACA!$E$2:$E$156, MATCH('Calcs - ACA values'!$A107,ACA!$B$2:$B$156,0))</f>
        <v>45000</v>
      </c>
      <c r="AC107" s="27">
        <f>AC$4*INDEX(ACA!$E$2:$E$156, MATCH('Calcs - ACA values'!$A107,ACA!$B$2:$B$156,0))</f>
        <v>70000</v>
      </c>
      <c r="AD107" s="27">
        <f>AD$4*INDEX(ACA!$E$2:$E$156, MATCH('Calcs - ACA values'!$A107,ACA!$B$2:$B$156,0))</f>
        <v>0</v>
      </c>
      <c r="AE107" s="27">
        <f>AE$4*INDEX(ACA!$E$2:$E$156, MATCH('Calcs - ACA values'!$A107,ACA!$B$2:$B$156,0))</f>
        <v>900</v>
      </c>
      <c r="AF107" s="27">
        <f>AF$4*INDEX(ACA!$E$2:$E$156, MATCH('Calcs - ACA values'!$A107,ACA!$B$2:$B$156,0))</f>
        <v>1290</v>
      </c>
    </row>
    <row r="108" spans="1:32" x14ac:dyDescent="0.35">
      <c r="A108" s="11">
        <v>861</v>
      </c>
      <c r="B108" s="18" t="s">
        <v>109</v>
      </c>
      <c r="C108" s="27">
        <f>C$4*INDEX(ACA!$E$2:$E$156, MATCH('Calcs - ACA values'!$A108,ACA!$B$2:$B$156,0))</f>
        <v>3123</v>
      </c>
      <c r="D108" s="27">
        <f>D$4*INDEX(ACA!$E$2:$E$156, MATCH('Calcs - ACA values'!$A108,ACA!$B$2:$B$156,0))</f>
        <v>4404</v>
      </c>
      <c r="E108" s="27">
        <f>E$4*INDEX(ACA!$E$2:$E$156, MATCH('Calcs - ACA values'!$A108,ACA!$B$2:$B$156,0))</f>
        <v>4963</v>
      </c>
      <c r="F108" s="27">
        <f>F$4*INDEX(ACA!$E$2:$E$156, MATCH('Calcs - ACA values'!$A108,ACA!$B$2:$B$156,0))</f>
        <v>575</v>
      </c>
      <c r="G108" s="27">
        <f>G$4*INDEX(ACA!$E$2:$E$156, MATCH('Calcs - ACA values'!$A108,ACA!$B$2:$B$156,0))</f>
        <v>840</v>
      </c>
      <c r="H108" s="27">
        <f>H$4*INDEX(ACA!$E$2:$E$156, MATCH('Calcs - ACA values'!$A108,ACA!$B$2:$B$156,0))</f>
        <v>460</v>
      </c>
      <c r="I108" s="27">
        <f>I$4*INDEX(ACA!$E$2:$E$156, MATCH('Calcs - ACA values'!$A108,ACA!$B$2:$B$156,0))</f>
        <v>460</v>
      </c>
      <c r="J108" s="27">
        <f>J$4*INDEX(ACA!$E$2:$E$156, MATCH('Calcs - ACA values'!$A108,ACA!$B$2:$B$156,0))</f>
        <v>620</v>
      </c>
      <c r="K108" s="27">
        <f>K$4*INDEX(ACA!$E$2:$E$156, MATCH('Calcs - ACA values'!$A108,ACA!$B$2:$B$156,0))</f>
        <v>865</v>
      </c>
      <c r="L108" s="27">
        <f>L$4*INDEX(ACA!$E$2:$E$156, MATCH('Calcs - ACA values'!$A108,ACA!$B$2:$B$156,0))</f>
        <v>475</v>
      </c>
      <c r="M108" s="27">
        <f>M$4*INDEX(ACA!$E$2:$E$156, MATCH('Calcs - ACA values'!$A108,ACA!$B$2:$B$156,0))</f>
        <v>680</v>
      </c>
      <c r="N108" s="27">
        <f>N$4*INDEX(ACA!$E$2:$E$156, MATCH('Calcs - ACA values'!$A108,ACA!$B$2:$B$156,0))</f>
        <v>445</v>
      </c>
      <c r="O108" s="27">
        <f>O$4*INDEX(ACA!$E$2:$E$156, MATCH('Calcs - ACA values'!$A108,ACA!$B$2:$B$156,0))</f>
        <v>630</v>
      </c>
      <c r="P108" s="27">
        <f>P$4*INDEX(ACA!$E$2:$E$156, MATCH('Calcs - ACA values'!$A108,ACA!$B$2:$B$156,0))</f>
        <v>410</v>
      </c>
      <c r="Q108" s="27">
        <f>Q$4*INDEX(ACA!$E$2:$E$156, MATCH('Calcs - ACA values'!$A108,ACA!$B$2:$B$156,0))</f>
        <v>580</v>
      </c>
      <c r="R108" s="27">
        <f>R$4*INDEX(ACA!$E$2:$E$156, MATCH('Calcs - ACA values'!$A108,ACA!$B$2:$B$156,0))</f>
        <v>260</v>
      </c>
      <c r="S108" s="27">
        <f>S$4*INDEX(ACA!$E$2:$E$156, MATCH('Calcs - ACA values'!$A108,ACA!$B$2:$B$156,0))</f>
        <v>415</v>
      </c>
      <c r="T108" s="27">
        <f>T$4*INDEX(ACA!$E$2:$E$156, MATCH('Calcs - ACA values'!$A108,ACA!$B$2:$B$156,0))</f>
        <v>215</v>
      </c>
      <c r="U108" s="27">
        <f>U$4*INDEX(ACA!$E$2:$E$156, MATCH('Calcs - ACA values'!$A108,ACA!$B$2:$B$156,0))</f>
        <v>310</v>
      </c>
      <c r="V108" s="27">
        <f>V$4*INDEX(ACA!$E$2:$E$156, MATCH('Calcs - ACA values'!$A108,ACA!$B$2:$B$156,0))</f>
        <v>1095</v>
      </c>
      <c r="W108" s="27">
        <f>W$4*INDEX(ACA!$E$2:$E$156, MATCH('Calcs - ACA values'!$A108,ACA!$B$2:$B$156,0))</f>
        <v>1660</v>
      </c>
      <c r="X108" s="27">
        <f>X$4*INDEX(ACA!$E$2:$E$156, MATCH('Calcs - ACA values'!$A108,ACA!$B$2:$B$156,0))</f>
        <v>550</v>
      </c>
      <c r="Y108" s="27">
        <f>Y$4*INDEX(ACA!$E$2:$E$156, MATCH('Calcs - ACA values'!$A108,ACA!$B$2:$B$156,0))</f>
        <v>1485</v>
      </c>
      <c r="Z108" s="27">
        <f>Z$4*INDEX(ACA!$E$2:$E$156, MATCH('Calcs - ACA values'!$A108,ACA!$B$2:$B$156,0))</f>
        <v>117800</v>
      </c>
      <c r="AA108" s="27">
        <f>AA$4*INDEX(ACA!$E$2:$E$156, MATCH('Calcs - ACA values'!$A108,ACA!$B$2:$B$156,0))</f>
        <v>117800</v>
      </c>
      <c r="AB108" s="27">
        <f>AB$4*INDEX(ACA!$E$2:$E$156, MATCH('Calcs - ACA values'!$A108,ACA!$B$2:$B$156,0))</f>
        <v>45000</v>
      </c>
      <c r="AC108" s="27">
        <f>AC$4*INDEX(ACA!$E$2:$E$156, MATCH('Calcs - ACA values'!$A108,ACA!$B$2:$B$156,0))</f>
        <v>70000</v>
      </c>
      <c r="AD108" s="27">
        <f>AD$4*INDEX(ACA!$E$2:$E$156, MATCH('Calcs - ACA values'!$A108,ACA!$B$2:$B$156,0))</f>
        <v>0</v>
      </c>
      <c r="AE108" s="27">
        <f>AE$4*INDEX(ACA!$E$2:$E$156, MATCH('Calcs - ACA values'!$A108,ACA!$B$2:$B$156,0))</f>
        <v>900</v>
      </c>
      <c r="AF108" s="27">
        <f>AF$4*INDEX(ACA!$E$2:$E$156, MATCH('Calcs - ACA values'!$A108,ACA!$B$2:$B$156,0))</f>
        <v>1290</v>
      </c>
    </row>
    <row r="109" spans="1:32" x14ac:dyDescent="0.35">
      <c r="A109" s="11">
        <v>865</v>
      </c>
      <c r="B109" s="18" t="s">
        <v>110</v>
      </c>
      <c r="C109" s="27">
        <f>C$4*INDEX(ACA!$E$2:$E$156, MATCH('Calcs - ACA values'!$A109,ACA!$B$2:$B$156,0))</f>
        <v>3145.3606800000002</v>
      </c>
      <c r="D109" s="27">
        <f>D$4*INDEX(ACA!$E$2:$E$156, MATCH('Calcs - ACA values'!$A109,ACA!$B$2:$B$156,0))</f>
        <v>4435.5326400000004</v>
      </c>
      <c r="E109" s="27">
        <f>E$4*INDEX(ACA!$E$2:$E$156, MATCH('Calcs - ACA values'!$A109,ACA!$B$2:$B$156,0))</f>
        <v>4998.5350800000006</v>
      </c>
      <c r="F109" s="27">
        <f>F$4*INDEX(ACA!$E$2:$E$156, MATCH('Calcs - ACA values'!$A109,ACA!$B$2:$B$156,0))</f>
        <v>579.11700000000008</v>
      </c>
      <c r="G109" s="27">
        <f>G$4*INDEX(ACA!$E$2:$E$156, MATCH('Calcs - ACA values'!$A109,ACA!$B$2:$B$156,0))</f>
        <v>846.01440000000002</v>
      </c>
      <c r="H109" s="27">
        <f>H$4*INDEX(ACA!$E$2:$E$156, MATCH('Calcs - ACA values'!$A109,ACA!$B$2:$B$156,0))</f>
        <v>463.29360000000003</v>
      </c>
      <c r="I109" s="27">
        <f>I$4*INDEX(ACA!$E$2:$E$156, MATCH('Calcs - ACA values'!$A109,ACA!$B$2:$B$156,0))</f>
        <v>463.29360000000003</v>
      </c>
      <c r="J109" s="27">
        <f>J$4*INDEX(ACA!$E$2:$E$156, MATCH('Calcs - ACA values'!$A109,ACA!$B$2:$B$156,0))</f>
        <v>624.43920000000003</v>
      </c>
      <c r="K109" s="27">
        <f>K$4*INDEX(ACA!$E$2:$E$156, MATCH('Calcs - ACA values'!$A109,ACA!$B$2:$B$156,0))</f>
        <v>871.1934</v>
      </c>
      <c r="L109" s="27">
        <f>L$4*INDEX(ACA!$E$2:$E$156, MATCH('Calcs - ACA values'!$A109,ACA!$B$2:$B$156,0))</f>
        <v>478.40100000000001</v>
      </c>
      <c r="M109" s="27">
        <f>M$4*INDEX(ACA!$E$2:$E$156, MATCH('Calcs - ACA values'!$A109,ACA!$B$2:$B$156,0))</f>
        <v>684.86880000000008</v>
      </c>
      <c r="N109" s="27">
        <f>N$4*INDEX(ACA!$E$2:$E$156, MATCH('Calcs - ACA values'!$A109,ACA!$B$2:$B$156,0))</f>
        <v>448.18620000000004</v>
      </c>
      <c r="O109" s="27">
        <f>O$4*INDEX(ACA!$E$2:$E$156, MATCH('Calcs - ACA values'!$A109,ACA!$B$2:$B$156,0))</f>
        <v>634.51080000000002</v>
      </c>
      <c r="P109" s="27">
        <f>P$4*INDEX(ACA!$E$2:$E$156, MATCH('Calcs - ACA values'!$A109,ACA!$B$2:$B$156,0))</f>
        <v>412.93560000000002</v>
      </c>
      <c r="Q109" s="27">
        <f>Q$4*INDEX(ACA!$E$2:$E$156, MATCH('Calcs - ACA values'!$A109,ACA!$B$2:$B$156,0))</f>
        <v>584.15280000000007</v>
      </c>
      <c r="R109" s="27">
        <f>R$4*INDEX(ACA!$E$2:$E$156, MATCH('Calcs - ACA values'!$A109,ACA!$B$2:$B$156,0))</f>
        <v>261.86160000000001</v>
      </c>
      <c r="S109" s="27">
        <f>S$4*INDEX(ACA!$E$2:$E$156, MATCH('Calcs - ACA values'!$A109,ACA!$B$2:$B$156,0))</f>
        <v>417.97140000000002</v>
      </c>
      <c r="T109" s="27">
        <f>T$4*INDEX(ACA!$E$2:$E$156, MATCH('Calcs - ACA values'!$A109,ACA!$B$2:$B$156,0))</f>
        <v>216.5394</v>
      </c>
      <c r="U109" s="27">
        <f>U$4*INDEX(ACA!$E$2:$E$156, MATCH('Calcs - ACA values'!$A109,ACA!$B$2:$B$156,0))</f>
        <v>312.21960000000001</v>
      </c>
      <c r="V109" s="27">
        <f>V$4*INDEX(ACA!$E$2:$E$156, MATCH('Calcs - ACA values'!$A109,ACA!$B$2:$B$156,0))</f>
        <v>1102.8402000000001</v>
      </c>
      <c r="W109" s="27">
        <f>W$4*INDEX(ACA!$E$2:$E$156, MATCH('Calcs - ACA values'!$A109,ACA!$B$2:$B$156,0))</f>
        <v>1671.8856000000001</v>
      </c>
      <c r="X109" s="27">
        <f>X$4*INDEX(ACA!$E$2:$E$156, MATCH('Calcs - ACA values'!$A109,ACA!$B$2:$B$156,0))</f>
        <v>553.93799999999999</v>
      </c>
      <c r="Y109" s="27">
        <f>Y$4*INDEX(ACA!$E$2:$E$156, MATCH('Calcs - ACA values'!$A109,ACA!$B$2:$B$156,0))</f>
        <v>1495.6326000000001</v>
      </c>
      <c r="Z109" s="27">
        <f>Z$4*INDEX(ACA!$E$2:$E$156, MATCH('Calcs - ACA values'!$A109,ACA!$B$2:$B$156,0))</f>
        <v>118643.448</v>
      </c>
      <c r="AA109" s="27">
        <f>AA$4*INDEX(ACA!$E$2:$E$156, MATCH('Calcs - ACA values'!$A109,ACA!$B$2:$B$156,0))</f>
        <v>118643.448</v>
      </c>
      <c r="AB109" s="27">
        <f>AB$4*INDEX(ACA!$E$2:$E$156, MATCH('Calcs - ACA values'!$A109,ACA!$B$2:$B$156,0))</f>
        <v>45322.200000000004</v>
      </c>
      <c r="AC109" s="27">
        <f>AC$4*INDEX(ACA!$E$2:$E$156, MATCH('Calcs - ACA values'!$A109,ACA!$B$2:$B$156,0))</f>
        <v>70501.2</v>
      </c>
      <c r="AD109" s="27">
        <f>AD$4*INDEX(ACA!$E$2:$E$156, MATCH('Calcs - ACA values'!$A109,ACA!$B$2:$B$156,0))</f>
        <v>0</v>
      </c>
      <c r="AE109" s="27">
        <f>AE$4*INDEX(ACA!$E$2:$E$156, MATCH('Calcs - ACA values'!$A109,ACA!$B$2:$B$156,0))</f>
        <v>906.44400000000007</v>
      </c>
      <c r="AF109" s="27">
        <f>AF$4*INDEX(ACA!$E$2:$E$156, MATCH('Calcs - ACA values'!$A109,ACA!$B$2:$B$156,0))</f>
        <v>1299.2364</v>
      </c>
    </row>
    <row r="110" spans="1:32" x14ac:dyDescent="0.35">
      <c r="A110" s="11">
        <v>866</v>
      </c>
      <c r="B110" s="18" t="s">
        <v>111</v>
      </c>
      <c r="C110" s="27">
        <f>C$4*INDEX(ACA!$E$2:$E$156, MATCH('Calcs - ACA values'!$A110,ACA!$B$2:$B$156,0))</f>
        <v>3145.3606800000002</v>
      </c>
      <c r="D110" s="27">
        <f>D$4*INDEX(ACA!$E$2:$E$156, MATCH('Calcs - ACA values'!$A110,ACA!$B$2:$B$156,0))</f>
        <v>4435.5326400000004</v>
      </c>
      <c r="E110" s="27">
        <f>E$4*INDEX(ACA!$E$2:$E$156, MATCH('Calcs - ACA values'!$A110,ACA!$B$2:$B$156,0))</f>
        <v>4998.5350800000006</v>
      </c>
      <c r="F110" s="27">
        <f>F$4*INDEX(ACA!$E$2:$E$156, MATCH('Calcs - ACA values'!$A110,ACA!$B$2:$B$156,0))</f>
        <v>579.11700000000008</v>
      </c>
      <c r="G110" s="27">
        <f>G$4*INDEX(ACA!$E$2:$E$156, MATCH('Calcs - ACA values'!$A110,ACA!$B$2:$B$156,0))</f>
        <v>846.01440000000002</v>
      </c>
      <c r="H110" s="27">
        <f>H$4*INDEX(ACA!$E$2:$E$156, MATCH('Calcs - ACA values'!$A110,ACA!$B$2:$B$156,0))</f>
        <v>463.29360000000003</v>
      </c>
      <c r="I110" s="27">
        <f>I$4*INDEX(ACA!$E$2:$E$156, MATCH('Calcs - ACA values'!$A110,ACA!$B$2:$B$156,0))</f>
        <v>463.29360000000003</v>
      </c>
      <c r="J110" s="27">
        <f>J$4*INDEX(ACA!$E$2:$E$156, MATCH('Calcs - ACA values'!$A110,ACA!$B$2:$B$156,0))</f>
        <v>624.43920000000003</v>
      </c>
      <c r="K110" s="27">
        <f>K$4*INDEX(ACA!$E$2:$E$156, MATCH('Calcs - ACA values'!$A110,ACA!$B$2:$B$156,0))</f>
        <v>871.1934</v>
      </c>
      <c r="L110" s="27">
        <f>L$4*INDEX(ACA!$E$2:$E$156, MATCH('Calcs - ACA values'!$A110,ACA!$B$2:$B$156,0))</f>
        <v>478.40100000000001</v>
      </c>
      <c r="M110" s="27">
        <f>M$4*INDEX(ACA!$E$2:$E$156, MATCH('Calcs - ACA values'!$A110,ACA!$B$2:$B$156,0))</f>
        <v>684.86880000000008</v>
      </c>
      <c r="N110" s="27">
        <f>N$4*INDEX(ACA!$E$2:$E$156, MATCH('Calcs - ACA values'!$A110,ACA!$B$2:$B$156,0))</f>
        <v>448.18620000000004</v>
      </c>
      <c r="O110" s="27">
        <f>O$4*INDEX(ACA!$E$2:$E$156, MATCH('Calcs - ACA values'!$A110,ACA!$B$2:$B$156,0))</f>
        <v>634.51080000000002</v>
      </c>
      <c r="P110" s="27">
        <f>P$4*INDEX(ACA!$E$2:$E$156, MATCH('Calcs - ACA values'!$A110,ACA!$B$2:$B$156,0))</f>
        <v>412.93560000000002</v>
      </c>
      <c r="Q110" s="27">
        <f>Q$4*INDEX(ACA!$E$2:$E$156, MATCH('Calcs - ACA values'!$A110,ACA!$B$2:$B$156,0))</f>
        <v>584.15280000000007</v>
      </c>
      <c r="R110" s="27">
        <f>R$4*INDEX(ACA!$E$2:$E$156, MATCH('Calcs - ACA values'!$A110,ACA!$B$2:$B$156,0))</f>
        <v>261.86160000000001</v>
      </c>
      <c r="S110" s="27">
        <f>S$4*INDEX(ACA!$E$2:$E$156, MATCH('Calcs - ACA values'!$A110,ACA!$B$2:$B$156,0))</f>
        <v>417.97140000000002</v>
      </c>
      <c r="T110" s="27">
        <f>T$4*INDEX(ACA!$E$2:$E$156, MATCH('Calcs - ACA values'!$A110,ACA!$B$2:$B$156,0))</f>
        <v>216.5394</v>
      </c>
      <c r="U110" s="27">
        <f>U$4*INDEX(ACA!$E$2:$E$156, MATCH('Calcs - ACA values'!$A110,ACA!$B$2:$B$156,0))</f>
        <v>312.21960000000001</v>
      </c>
      <c r="V110" s="27">
        <f>V$4*INDEX(ACA!$E$2:$E$156, MATCH('Calcs - ACA values'!$A110,ACA!$B$2:$B$156,0))</f>
        <v>1102.8402000000001</v>
      </c>
      <c r="W110" s="27">
        <f>W$4*INDEX(ACA!$E$2:$E$156, MATCH('Calcs - ACA values'!$A110,ACA!$B$2:$B$156,0))</f>
        <v>1671.8856000000001</v>
      </c>
      <c r="X110" s="27">
        <f>X$4*INDEX(ACA!$E$2:$E$156, MATCH('Calcs - ACA values'!$A110,ACA!$B$2:$B$156,0))</f>
        <v>553.93799999999999</v>
      </c>
      <c r="Y110" s="27">
        <f>Y$4*INDEX(ACA!$E$2:$E$156, MATCH('Calcs - ACA values'!$A110,ACA!$B$2:$B$156,0))</f>
        <v>1495.6326000000001</v>
      </c>
      <c r="Z110" s="27">
        <f>Z$4*INDEX(ACA!$E$2:$E$156, MATCH('Calcs - ACA values'!$A110,ACA!$B$2:$B$156,0))</f>
        <v>118643.448</v>
      </c>
      <c r="AA110" s="27">
        <f>AA$4*INDEX(ACA!$E$2:$E$156, MATCH('Calcs - ACA values'!$A110,ACA!$B$2:$B$156,0))</f>
        <v>118643.448</v>
      </c>
      <c r="AB110" s="27">
        <f>AB$4*INDEX(ACA!$E$2:$E$156, MATCH('Calcs - ACA values'!$A110,ACA!$B$2:$B$156,0))</f>
        <v>45322.200000000004</v>
      </c>
      <c r="AC110" s="27">
        <f>AC$4*INDEX(ACA!$E$2:$E$156, MATCH('Calcs - ACA values'!$A110,ACA!$B$2:$B$156,0))</f>
        <v>70501.2</v>
      </c>
      <c r="AD110" s="27">
        <f>AD$4*INDEX(ACA!$E$2:$E$156, MATCH('Calcs - ACA values'!$A110,ACA!$B$2:$B$156,0))</f>
        <v>0</v>
      </c>
      <c r="AE110" s="27">
        <f>AE$4*INDEX(ACA!$E$2:$E$156, MATCH('Calcs - ACA values'!$A110,ACA!$B$2:$B$156,0))</f>
        <v>906.44400000000007</v>
      </c>
      <c r="AF110" s="27">
        <f>AF$4*INDEX(ACA!$E$2:$E$156, MATCH('Calcs - ACA values'!$A110,ACA!$B$2:$B$156,0))</f>
        <v>1299.2364</v>
      </c>
    </row>
    <row r="111" spans="1:32" x14ac:dyDescent="0.35">
      <c r="A111" s="11">
        <v>867</v>
      </c>
      <c r="B111" s="18" t="s">
        <v>112</v>
      </c>
      <c r="C111" s="27">
        <f>C$4*INDEX(ACA!$E$2:$E$156, MATCH('Calcs - ACA values'!$A111,ACA!$B$2:$B$156,0))</f>
        <v>3300.8236200000001</v>
      </c>
      <c r="D111" s="27">
        <f>D$4*INDEX(ACA!$E$2:$E$156, MATCH('Calcs - ACA values'!$A111,ACA!$B$2:$B$156,0))</f>
        <v>4654.7637599999998</v>
      </c>
      <c r="E111" s="27">
        <f>E$4*INDEX(ACA!$E$2:$E$156, MATCH('Calcs - ACA values'!$A111,ACA!$B$2:$B$156,0))</f>
        <v>5245.5932199999997</v>
      </c>
      <c r="F111" s="27">
        <f>F$4*INDEX(ACA!$E$2:$E$156, MATCH('Calcs - ACA values'!$A111,ACA!$B$2:$B$156,0))</f>
        <v>607.7405</v>
      </c>
      <c r="G111" s="27">
        <f>G$4*INDEX(ACA!$E$2:$E$156, MATCH('Calcs - ACA values'!$A111,ACA!$B$2:$B$156,0))</f>
        <v>887.82960000000003</v>
      </c>
      <c r="H111" s="27">
        <f>H$4*INDEX(ACA!$E$2:$E$156, MATCH('Calcs - ACA values'!$A111,ACA!$B$2:$B$156,0))</f>
        <v>486.19240000000002</v>
      </c>
      <c r="I111" s="27">
        <f>I$4*INDEX(ACA!$E$2:$E$156, MATCH('Calcs - ACA values'!$A111,ACA!$B$2:$B$156,0))</f>
        <v>486.19240000000002</v>
      </c>
      <c r="J111" s="27">
        <f>J$4*INDEX(ACA!$E$2:$E$156, MATCH('Calcs - ACA values'!$A111,ACA!$B$2:$B$156,0))</f>
        <v>655.30280000000005</v>
      </c>
      <c r="K111" s="27">
        <f>K$4*INDEX(ACA!$E$2:$E$156, MATCH('Calcs - ACA values'!$A111,ACA!$B$2:$B$156,0))</f>
        <v>914.25310000000002</v>
      </c>
      <c r="L111" s="27">
        <f>L$4*INDEX(ACA!$E$2:$E$156, MATCH('Calcs - ACA values'!$A111,ACA!$B$2:$B$156,0))</f>
        <v>502.04649999999998</v>
      </c>
      <c r="M111" s="27">
        <f>M$4*INDEX(ACA!$E$2:$E$156, MATCH('Calcs - ACA values'!$A111,ACA!$B$2:$B$156,0))</f>
        <v>718.7192</v>
      </c>
      <c r="N111" s="27">
        <f>N$4*INDEX(ACA!$E$2:$E$156, MATCH('Calcs - ACA values'!$A111,ACA!$B$2:$B$156,0))</f>
        <v>470.3383</v>
      </c>
      <c r="O111" s="27">
        <f>O$4*INDEX(ACA!$E$2:$E$156, MATCH('Calcs - ACA values'!$A111,ACA!$B$2:$B$156,0))</f>
        <v>665.87220000000002</v>
      </c>
      <c r="P111" s="27">
        <f>P$4*INDEX(ACA!$E$2:$E$156, MATCH('Calcs - ACA values'!$A111,ACA!$B$2:$B$156,0))</f>
        <v>433.34539999999998</v>
      </c>
      <c r="Q111" s="27">
        <f>Q$4*INDEX(ACA!$E$2:$E$156, MATCH('Calcs - ACA values'!$A111,ACA!$B$2:$B$156,0))</f>
        <v>613.02520000000004</v>
      </c>
      <c r="R111" s="27">
        <f>R$4*INDEX(ACA!$E$2:$E$156, MATCH('Calcs - ACA values'!$A111,ACA!$B$2:$B$156,0))</f>
        <v>274.80439999999999</v>
      </c>
      <c r="S111" s="27">
        <f>S$4*INDEX(ACA!$E$2:$E$156, MATCH('Calcs - ACA values'!$A111,ACA!$B$2:$B$156,0))</f>
        <v>438.63009999999997</v>
      </c>
      <c r="T111" s="27">
        <f>T$4*INDEX(ACA!$E$2:$E$156, MATCH('Calcs - ACA values'!$A111,ACA!$B$2:$B$156,0))</f>
        <v>227.24209999999999</v>
      </c>
      <c r="U111" s="27">
        <f>U$4*INDEX(ACA!$E$2:$E$156, MATCH('Calcs - ACA values'!$A111,ACA!$B$2:$B$156,0))</f>
        <v>327.65140000000002</v>
      </c>
      <c r="V111" s="27">
        <f>V$4*INDEX(ACA!$E$2:$E$156, MATCH('Calcs - ACA values'!$A111,ACA!$B$2:$B$156,0))</f>
        <v>1157.3493000000001</v>
      </c>
      <c r="W111" s="27">
        <f>W$4*INDEX(ACA!$E$2:$E$156, MATCH('Calcs - ACA values'!$A111,ACA!$B$2:$B$156,0))</f>
        <v>1754.5203999999999</v>
      </c>
      <c r="X111" s="27">
        <f>X$4*INDEX(ACA!$E$2:$E$156, MATCH('Calcs - ACA values'!$A111,ACA!$B$2:$B$156,0))</f>
        <v>581.31700000000001</v>
      </c>
      <c r="Y111" s="27">
        <f>Y$4*INDEX(ACA!$E$2:$E$156, MATCH('Calcs - ACA values'!$A111,ACA!$B$2:$B$156,0))</f>
        <v>1569.5559000000001</v>
      </c>
      <c r="Z111" s="27">
        <f>Z$4*INDEX(ACA!$E$2:$E$156, MATCH('Calcs - ACA values'!$A111,ACA!$B$2:$B$156,0))</f>
        <v>124507.53199999999</v>
      </c>
      <c r="AA111" s="27">
        <f>AA$4*INDEX(ACA!$E$2:$E$156, MATCH('Calcs - ACA values'!$A111,ACA!$B$2:$B$156,0))</f>
        <v>124507.53199999999</v>
      </c>
      <c r="AB111" s="27">
        <f>AB$4*INDEX(ACA!$E$2:$E$156, MATCH('Calcs - ACA values'!$A111,ACA!$B$2:$B$156,0))</f>
        <v>47562.3</v>
      </c>
      <c r="AC111" s="27">
        <f>AC$4*INDEX(ACA!$E$2:$E$156, MATCH('Calcs - ACA values'!$A111,ACA!$B$2:$B$156,0))</f>
        <v>73985.8</v>
      </c>
      <c r="AD111" s="27">
        <f>AD$4*INDEX(ACA!$E$2:$E$156, MATCH('Calcs - ACA values'!$A111,ACA!$B$2:$B$156,0))</f>
        <v>0</v>
      </c>
      <c r="AE111" s="27">
        <f>AE$4*INDEX(ACA!$E$2:$E$156, MATCH('Calcs - ACA values'!$A111,ACA!$B$2:$B$156,0))</f>
        <v>951.24599999999998</v>
      </c>
      <c r="AF111" s="27">
        <f>AF$4*INDEX(ACA!$E$2:$E$156, MATCH('Calcs - ACA values'!$A111,ACA!$B$2:$B$156,0))</f>
        <v>1363.4526000000001</v>
      </c>
    </row>
    <row r="112" spans="1:32" x14ac:dyDescent="0.35">
      <c r="A112" s="11">
        <v>868</v>
      </c>
      <c r="B112" s="18" t="s">
        <v>113</v>
      </c>
      <c r="C112" s="27">
        <f>C$4*INDEX(ACA!$E$2:$E$156, MATCH('Calcs - ACA values'!$A112,ACA!$B$2:$B$156,0))</f>
        <v>3300.8236200000001</v>
      </c>
      <c r="D112" s="27">
        <f>D$4*INDEX(ACA!$E$2:$E$156, MATCH('Calcs - ACA values'!$A112,ACA!$B$2:$B$156,0))</f>
        <v>4654.7637599999998</v>
      </c>
      <c r="E112" s="27">
        <f>E$4*INDEX(ACA!$E$2:$E$156, MATCH('Calcs - ACA values'!$A112,ACA!$B$2:$B$156,0))</f>
        <v>5245.5932199999997</v>
      </c>
      <c r="F112" s="27">
        <f>F$4*INDEX(ACA!$E$2:$E$156, MATCH('Calcs - ACA values'!$A112,ACA!$B$2:$B$156,0))</f>
        <v>607.7405</v>
      </c>
      <c r="G112" s="27">
        <f>G$4*INDEX(ACA!$E$2:$E$156, MATCH('Calcs - ACA values'!$A112,ACA!$B$2:$B$156,0))</f>
        <v>887.82960000000003</v>
      </c>
      <c r="H112" s="27">
        <f>H$4*INDEX(ACA!$E$2:$E$156, MATCH('Calcs - ACA values'!$A112,ACA!$B$2:$B$156,0))</f>
        <v>486.19240000000002</v>
      </c>
      <c r="I112" s="27">
        <f>I$4*INDEX(ACA!$E$2:$E$156, MATCH('Calcs - ACA values'!$A112,ACA!$B$2:$B$156,0))</f>
        <v>486.19240000000002</v>
      </c>
      <c r="J112" s="27">
        <f>J$4*INDEX(ACA!$E$2:$E$156, MATCH('Calcs - ACA values'!$A112,ACA!$B$2:$B$156,0))</f>
        <v>655.30280000000005</v>
      </c>
      <c r="K112" s="27">
        <f>K$4*INDEX(ACA!$E$2:$E$156, MATCH('Calcs - ACA values'!$A112,ACA!$B$2:$B$156,0))</f>
        <v>914.25310000000002</v>
      </c>
      <c r="L112" s="27">
        <f>L$4*INDEX(ACA!$E$2:$E$156, MATCH('Calcs - ACA values'!$A112,ACA!$B$2:$B$156,0))</f>
        <v>502.04649999999998</v>
      </c>
      <c r="M112" s="27">
        <f>M$4*INDEX(ACA!$E$2:$E$156, MATCH('Calcs - ACA values'!$A112,ACA!$B$2:$B$156,0))</f>
        <v>718.7192</v>
      </c>
      <c r="N112" s="27">
        <f>N$4*INDEX(ACA!$E$2:$E$156, MATCH('Calcs - ACA values'!$A112,ACA!$B$2:$B$156,0))</f>
        <v>470.3383</v>
      </c>
      <c r="O112" s="27">
        <f>O$4*INDEX(ACA!$E$2:$E$156, MATCH('Calcs - ACA values'!$A112,ACA!$B$2:$B$156,0))</f>
        <v>665.87220000000002</v>
      </c>
      <c r="P112" s="27">
        <f>P$4*INDEX(ACA!$E$2:$E$156, MATCH('Calcs - ACA values'!$A112,ACA!$B$2:$B$156,0))</f>
        <v>433.34539999999998</v>
      </c>
      <c r="Q112" s="27">
        <f>Q$4*INDEX(ACA!$E$2:$E$156, MATCH('Calcs - ACA values'!$A112,ACA!$B$2:$B$156,0))</f>
        <v>613.02520000000004</v>
      </c>
      <c r="R112" s="27">
        <f>R$4*INDEX(ACA!$E$2:$E$156, MATCH('Calcs - ACA values'!$A112,ACA!$B$2:$B$156,0))</f>
        <v>274.80439999999999</v>
      </c>
      <c r="S112" s="27">
        <f>S$4*INDEX(ACA!$E$2:$E$156, MATCH('Calcs - ACA values'!$A112,ACA!$B$2:$B$156,0))</f>
        <v>438.63009999999997</v>
      </c>
      <c r="T112" s="27">
        <f>T$4*INDEX(ACA!$E$2:$E$156, MATCH('Calcs - ACA values'!$A112,ACA!$B$2:$B$156,0))</f>
        <v>227.24209999999999</v>
      </c>
      <c r="U112" s="27">
        <f>U$4*INDEX(ACA!$E$2:$E$156, MATCH('Calcs - ACA values'!$A112,ACA!$B$2:$B$156,0))</f>
        <v>327.65140000000002</v>
      </c>
      <c r="V112" s="27">
        <f>V$4*INDEX(ACA!$E$2:$E$156, MATCH('Calcs - ACA values'!$A112,ACA!$B$2:$B$156,0))</f>
        <v>1157.3493000000001</v>
      </c>
      <c r="W112" s="27">
        <f>W$4*INDEX(ACA!$E$2:$E$156, MATCH('Calcs - ACA values'!$A112,ACA!$B$2:$B$156,0))</f>
        <v>1754.5203999999999</v>
      </c>
      <c r="X112" s="27">
        <f>X$4*INDEX(ACA!$E$2:$E$156, MATCH('Calcs - ACA values'!$A112,ACA!$B$2:$B$156,0))</f>
        <v>581.31700000000001</v>
      </c>
      <c r="Y112" s="27">
        <f>Y$4*INDEX(ACA!$E$2:$E$156, MATCH('Calcs - ACA values'!$A112,ACA!$B$2:$B$156,0))</f>
        <v>1569.5559000000001</v>
      </c>
      <c r="Z112" s="27">
        <f>Z$4*INDEX(ACA!$E$2:$E$156, MATCH('Calcs - ACA values'!$A112,ACA!$B$2:$B$156,0))</f>
        <v>124507.53199999999</v>
      </c>
      <c r="AA112" s="27">
        <f>AA$4*INDEX(ACA!$E$2:$E$156, MATCH('Calcs - ACA values'!$A112,ACA!$B$2:$B$156,0))</f>
        <v>124507.53199999999</v>
      </c>
      <c r="AB112" s="27">
        <f>AB$4*INDEX(ACA!$E$2:$E$156, MATCH('Calcs - ACA values'!$A112,ACA!$B$2:$B$156,0))</f>
        <v>47562.3</v>
      </c>
      <c r="AC112" s="27">
        <f>AC$4*INDEX(ACA!$E$2:$E$156, MATCH('Calcs - ACA values'!$A112,ACA!$B$2:$B$156,0))</f>
        <v>73985.8</v>
      </c>
      <c r="AD112" s="27">
        <f>AD$4*INDEX(ACA!$E$2:$E$156, MATCH('Calcs - ACA values'!$A112,ACA!$B$2:$B$156,0))</f>
        <v>0</v>
      </c>
      <c r="AE112" s="27">
        <f>AE$4*INDEX(ACA!$E$2:$E$156, MATCH('Calcs - ACA values'!$A112,ACA!$B$2:$B$156,0))</f>
        <v>951.24599999999998</v>
      </c>
      <c r="AF112" s="27">
        <f>AF$4*INDEX(ACA!$E$2:$E$156, MATCH('Calcs - ACA values'!$A112,ACA!$B$2:$B$156,0))</f>
        <v>1363.4526000000001</v>
      </c>
    </row>
    <row r="113" spans="1:32" x14ac:dyDescent="0.35">
      <c r="A113" s="11">
        <v>869</v>
      </c>
      <c r="B113" s="18" t="s">
        <v>114</v>
      </c>
      <c r="C113" s="27">
        <f>C$4*INDEX(ACA!$E$2:$E$156, MATCH('Calcs - ACA values'!$A113,ACA!$B$2:$B$156,0))</f>
        <v>3231.30564</v>
      </c>
      <c r="D113" s="27">
        <f>D$4*INDEX(ACA!$E$2:$E$156, MATCH('Calcs - ACA values'!$A113,ACA!$B$2:$B$156,0))</f>
        <v>4556.7307200000005</v>
      </c>
      <c r="E113" s="27">
        <f>E$4*INDEX(ACA!$E$2:$E$156, MATCH('Calcs - ACA values'!$A113,ACA!$B$2:$B$156,0))</f>
        <v>5135.1168400000006</v>
      </c>
      <c r="F113" s="27">
        <f>F$4*INDEX(ACA!$E$2:$E$156, MATCH('Calcs - ACA values'!$A113,ACA!$B$2:$B$156,0))</f>
        <v>594.94100000000003</v>
      </c>
      <c r="G113" s="27">
        <f>G$4*INDEX(ACA!$E$2:$E$156, MATCH('Calcs - ACA values'!$A113,ACA!$B$2:$B$156,0))</f>
        <v>869.13120000000004</v>
      </c>
      <c r="H113" s="27">
        <f>H$4*INDEX(ACA!$E$2:$E$156, MATCH('Calcs - ACA values'!$A113,ACA!$B$2:$B$156,0))</f>
        <v>475.95280000000002</v>
      </c>
      <c r="I113" s="27">
        <f>I$4*INDEX(ACA!$E$2:$E$156, MATCH('Calcs - ACA values'!$A113,ACA!$B$2:$B$156,0))</f>
        <v>475.95280000000002</v>
      </c>
      <c r="J113" s="27">
        <f>J$4*INDEX(ACA!$E$2:$E$156, MATCH('Calcs - ACA values'!$A113,ACA!$B$2:$B$156,0))</f>
        <v>641.50160000000005</v>
      </c>
      <c r="K113" s="27">
        <f>K$4*INDEX(ACA!$E$2:$E$156, MATCH('Calcs - ACA values'!$A113,ACA!$B$2:$B$156,0))</f>
        <v>894.9982</v>
      </c>
      <c r="L113" s="27">
        <f>L$4*INDEX(ACA!$E$2:$E$156, MATCH('Calcs - ACA values'!$A113,ACA!$B$2:$B$156,0))</f>
        <v>491.47300000000001</v>
      </c>
      <c r="M113" s="27">
        <f>M$4*INDEX(ACA!$E$2:$E$156, MATCH('Calcs - ACA values'!$A113,ACA!$B$2:$B$156,0))</f>
        <v>703.58240000000001</v>
      </c>
      <c r="N113" s="27">
        <f>N$4*INDEX(ACA!$E$2:$E$156, MATCH('Calcs - ACA values'!$A113,ACA!$B$2:$B$156,0))</f>
        <v>460.43260000000004</v>
      </c>
      <c r="O113" s="27">
        <f>O$4*INDEX(ACA!$E$2:$E$156, MATCH('Calcs - ACA values'!$A113,ACA!$B$2:$B$156,0))</f>
        <v>651.84840000000008</v>
      </c>
      <c r="P113" s="27">
        <f>P$4*INDEX(ACA!$E$2:$E$156, MATCH('Calcs - ACA values'!$A113,ACA!$B$2:$B$156,0))</f>
        <v>424.21880000000004</v>
      </c>
      <c r="Q113" s="27">
        <f>Q$4*INDEX(ACA!$E$2:$E$156, MATCH('Calcs - ACA values'!$A113,ACA!$B$2:$B$156,0))</f>
        <v>600.11440000000005</v>
      </c>
      <c r="R113" s="27">
        <f>R$4*INDEX(ACA!$E$2:$E$156, MATCH('Calcs - ACA values'!$A113,ACA!$B$2:$B$156,0))</f>
        <v>269.01679999999999</v>
      </c>
      <c r="S113" s="27">
        <f>S$4*INDEX(ACA!$E$2:$E$156, MATCH('Calcs - ACA values'!$A113,ACA!$B$2:$B$156,0))</f>
        <v>429.3922</v>
      </c>
      <c r="T113" s="27">
        <f>T$4*INDEX(ACA!$E$2:$E$156, MATCH('Calcs - ACA values'!$A113,ACA!$B$2:$B$156,0))</f>
        <v>222.4562</v>
      </c>
      <c r="U113" s="27">
        <f>U$4*INDEX(ACA!$E$2:$E$156, MATCH('Calcs - ACA values'!$A113,ACA!$B$2:$B$156,0))</f>
        <v>320.75080000000003</v>
      </c>
      <c r="V113" s="27">
        <f>V$4*INDEX(ACA!$E$2:$E$156, MATCH('Calcs - ACA values'!$A113,ACA!$B$2:$B$156,0))</f>
        <v>1132.9746</v>
      </c>
      <c r="W113" s="27">
        <f>W$4*INDEX(ACA!$E$2:$E$156, MATCH('Calcs - ACA values'!$A113,ACA!$B$2:$B$156,0))</f>
        <v>1717.5688</v>
      </c>
      <c r="X113" s="27">
        <f>X$4*INDEX(ACA!$E$2:$E$156, MATCH('Calcs - ACA values'!$A113,ACA!$B$2:$B$156,0))</f>
        <v>569.07400000000007</v>
      </c>
      <c r="Y113" s="27">
        <f>Y$4*INDEX(ACA!$E$2:$E$156, MATCH('Calcs - ACA values'!$A113,ACA!$B$2:$B$156,0))</f>
        <v>1536.4998000000001</v>
      </c>
      <c r="Z113" s="27">
        <f>Z$4*INDEX(ACA!$E$2:$E$156, MATCH('Calcs - ACA values'!$A113,ACA!$B$2:$B$156,0))</f>
        <v>121885.304</v>
      </c>
      <c r="AA113" s="27">
        <f>AA$4*INDEX(ACA!$E$2:$E$156, MATCH('Calcs - ACA values'!$A113,ACA!$B$2:$B$156,0))</f>
        <v>121885.304</v>
      </c>
      <c r="AB113" s="27">
        <f>AB$4*INDEX(ACA!$E$2:$E$156, MATCH('Calcs - ACA values'!$A113,ACA!$B$2:$B$156,0))</f>
        <v>46560.6</v>
      </c>
      <c r="AC113" s="27">
        <f>AC$4*INDEX(ACA!$E$2:$E$156, MATCH('Calcs - ACA values'!$A113,ACA!$B$2:$B$156,0))</f>
        <v>72427.600000000006</v>
      </c>
      <c r="AD113" s="27">
        <f>AD$4*INDEX(ACA!$E$2:$E$156, MATCH('Calcs - ACA values'!$A113,ACA!$B$2:$B$156,0))</f>
        <v>0</v>
      </c>
      <c r="AE113" s="27">
        <f>AE$4*INDEX(ACA!$E$2:$E$156, MATCH('Calcs - ACA values'!$A113,ACA!$B$2:$B$156,0))</f>
        <v>931.21199999999999</v>
      </c>
      <c r="AF113" s="27">
        <f>AF$4*INDEX(ACA!$E$2:$E$156, MATCH('Calcs - ACA values'!$A113,ACA!$B$2:$B$156,0))</f>
        <v>1334.7372</v>
      </c>
    </row>
    <row r="114" spans="1:32" x14ac:dyDescent="0.35">
      <c r="A114" s="11">
        <v>870</v>
      </c>
      <c r="B114" s="18" t="s">
        <v>115</v>
      </c>
      <c r="C114" s="27">
        <f>C$4*INDEX(ACA!$E$2:$E$156, MATCH('Calcs - ACA values'!$A114,ACA!$B$2:$B$156,0))</f>
        <v>3231.30564</v>
      </c>
      <c r="D114" s="27">
        <f>D$4*INDEX(ACA!$E$2:$E$156, MATCH('Calcs - ACA values'!$A114,ACA!$B$2:$B$156,0))</f>
        <v>4556.7307200000005</v>
      </c>
      <c r="E114" s="27">
        <f>E$4*INDEX(ACA!$E$2:$E$156, MATCH('Calcs - ACA values'!$A114,ACA!$B$2:$B$156,0))</f>
        <v>5135.1168400000006</v>
      </c>
      <c r="F114" s="27">
        <f>F$4*INDEX(ACA!$E$2:$E$156, MATCH('Calcs - ACA values'!$A114,ACA!$B$2:$B$156,0))</f>
        <v>594.94100000000003</v>
      </c>
      <c r="G114" s="27">
        <f>G$4*INDEX(ACA!$E$2:$E$156, MATCH('Calcs - ACA values'!$A114,ACA!$B$2:$B$156,0))</f>
        <v>869.13120000000004</v>
      </c>
      <c r="H114" s="27">
        <f>H$4*INDEX(ACA!$E$2:$E$156, MATCH('Calcs - ACA values'!$A114,ACA!$B$2:$B$156,0))</f>
        <v>475.95280000000002</v>
      </c>
      <c r="I114" s="27">
        <f>I$4*INDEX(ACA!$E$2:$E$156, MATCH('Calcs - ACA values'!$A114,ACA!$B$2:$B$156,0))</f>
        <v>475.95280000000002</v>
      </c>
      <c r="J114" s="27">
        <f>J$4*INDEX(ACA!$E$2:$E$156, MATCH('Calcs - ACA values'!$A114,ACA!$B$2:$B$156,0))</f>
        <v>641.50160000000005</v>
      </c>
      <c r="K114" s="27">
        <f>K$4*INDEX(ACA!$E$2:$E$156, MATCH('Calcs - ACA values'!$A114,ACA!$B$2:$B$156,0))</f>
        <v>894.9982</v>
      </c>
      <c r="L114" s="27">
        <f>L$4*INDEX(ACA!$E$2:$E$156, MATCH('Calcs - ACA values'!$A114,ACA!$B$2:$B$156,0))</f>
        <v>491.47300000000001</v>
      </c>
      <c r="M114" s="27">
        <f>M$4*INDEX(ACA!$E$2:$E$156, MATCH('Calcs - ACA values'!$A114,ACA!$B$2:$B$156,0))</f>
        <v>703.58240000000001</v>
      </c>
      <c r="N114" s="27">
        <f>N$4*INDEX(ACA!$E$2:$E$156, MATCH('Calcs - ACA values'!$A114,ACA!$B$2:$B$156,0))</f>
        <v>460.43260000000004</v>
      </c>
      <c r="O114" s="27">
        <f>O$4*INDEX(ACA!$E$2:$E$156, MATCH('Calcs - ACA values'!$A114,ACA!$B$2:$B$156,0))</f>
        <v>651.84840000000008</v>
      </c>
      <c r="P114" s="27">
        <f>P$4*INDEX(ACA!$E$2:$E$156, MATCH('Calcs - ACA values'!$A114,ACA!$B$2:$B$156,0))</f>
        <v>424.21880000000004</v>
      </c>
      <c r="Q114" s="27">
        <f>Q$4*INDEX(ACA!$E$2:$E$156, MATCH('Calcs - ACA values'!$A114,ACA!$B$2:$B$156,0))</f>
        <v>600.11440000000005</v>
      </c>
      <c r="R114" s="27">
        <f>R$4*INDEX(ACA!$E$2:$E$156, MATCH('Calcs - ACA values'!$A114,ACA!$B$2:$B$156,0))</f>
        <v>269.01679999999999</v>
      </c>
      <c r="S114" s="27">
        <f>S$4*INDEX(ACA!$E$2:$E$156, MATCH('Calcs - ACA values'!$A114,ACA!$B$2:$B$156,0))</f>
        <v>429.3922</v>
      </c>
      <c r="T114" s="27">
        <f>T$4*INDEX(ACA!$E$2:$E$156, MATCH('Calcs - ACA values'!$A114,ACA!$B$2:$B$156,0))</f>
        <v>222.4562</v>
      </c>
      <c r="U114" s="27">
        <f>U$4*INDEX(ACA!$E$2:$E$156, MATCH('Calcs - ACA values'!$A114,ACA!$B$2:$B$156,0))</f>
        <v>320.75080000000003</v>
      </c>
      <c r="V114" s="27">
        <f>V$4*INDEX(ACA!$E$2:$E$156, MATCH('Calcs - ACA values'!$A114,ACA!$B$2:$B$156,0))</f>
        <v>1132.9746</v>
      </c>
      <c r="W114" s="27">
        <f>W$4*INDEX(ACA!$E$2:$E$156, MATCH('Calcs - ACA values'!$A114,ACA!$B$2:$B$156,0))</f>
        <v>1717.5688</v>
      </c>
      <c r="X114" s="27">
        <f>X$4*INDEX(ACA!$E$2:$E$156, MATCH('Calcs - ACA values'!$A114,ACA!$B$2:$B$156,0))</f>
        <v>569.07400000000007</v>
      </c>
      <c r="Y114" s="27">
        <f>Y$4*INDEX(ACA!$E$2:$E$156, MATCH('Calcs - ACA values'!$A114,ACA!$B$2:$B$156,0))</f>
        <v>1536.4998000000001</v>
      </c>
      <c r="Z114" s="27">
        <f>Z$4*INDEX(ACA!$E$2:$E$156, MATCH('Calcs - ACA values'!$A114,ACA!$B$2:$B$156,0))</f>
        <v>121885.304</v>
      </c>
      <c r="AA114" s="27">
        <f>AA$4*INDEX(ACA!$E$2:$E$156, MATCH('Calcs - ACA values'!$A114,ACA!$B$2:$B$156,0))</f>
        <v>121885.304</v>
      </c>
      <c r="AB114" s="27">
        <f>AB$4*INDEX(ACA!$E$2:$E$156, MATCH('Calcs - ACA values'!$A114,ACA!$B$2:$B$156,0))</f>
        <v>46560.6</v>
      </c>
      <c r="AC114" s="27">
        <f>AC$4*INDEX(ACA!$E$2:$E$156, MATCH('Calcs - ACA values'!$A114,ACA!$B$2:$B$156,0))</f>
        <v>72427.600000000006</v>
      </c>
      <c r="AD114" s="27">
        <f>AD$4*INDEX(ACA!$E$2:$E$156, MATCH('Calcs - ACA values'!$A114,ACA!$B$2:$B$156,0))</f>
        <v>0</v>
      </c>
      <c r="AE114" s="27">
        <f>AE$4*INDEX(ACA!$E$2:$E$156, MATCH('Calcs - ACA values'!$A114,ACA!$B$2:$B$156,0))</f>
        <v>931.21199999999999</v>
      </c>
      <c r="AF114" s="27">
        <f>AF$4*INDEX(ACA!$E$2:$E$156, MATCH('Calcs - ACA values'!$A114,ACA!$B$2:$B$156,0))</f>
        <v>1334.7372</v>
      </c>
    </row>
    <row r="115" spans="1:32" x14ac:dyDescent="0.35">
      <c r="A115" s="11">
        <v>871</v>
      </c>
      <c r="B115" s="18" t="s">
        <v>116</v>
      </c>
      <c r="C115" s="27">
        <f>C$4*INDEX(ACA!$E$2:$E$156, MATCH('Calcs - ACA values'!$A115,ACA!$B$2:$B$156,0))</f>
        <v>3300.8236200000001</v>
      </c>
      <c r="D115" s="27">
        <f>D$4*INDEX(ACA!$E$2:$E$156, MATCH('Calcs - ACA values'!$A115,ACA!$B$2:$B$156,0))</f>
        <v>4654.7637599999998</v>
      </c>
      <c r="E115" s="27">
        <f>E$4*INDEX(ACA!$E$2:$E$156, MATCH('Calcs - ACA values'!$A115,ACA!$B$2:$B$156,0))</f>
        <v>5245.5932199999997</v>
      </c>
      <c r="F115" s="27">
        <f>F$4*INDEX(ACA!$E$2:$E$156, MATCH('Calcs - ACA values'!$A115,ACA!$B$2:$B$156,0))</f>
        <v>607.7405</v>
      </c>
      <c r="G115" s="27">
        <f>G$4*INDEX(ACA!$E$2:$E$156, MATCH('Calcs - ACA values'!$A115,ACA!$B$2:$B$156,0))</f>
        <v>887.82960000000003</v>
      </c>
      <c r="H115" s="27">
        <f>H$4*INDEX(ACA!$E$2:$E$156, MATCH('Calcs - ACA values'!$A115,ACA!$B$2:$B$156,0))</f>
        <v>486.19240000000002</v>
      </c>
      <c r="I115" s="27">
        <f>I$4*INDEX(ACA!$E$2:$E$156, MATCH('Calcs - ACA values'!$A115,ACA!$B$2:$B$156,0))</f>
        <v>486.19240000000002</v>
      </c>
      <c r="J115" s="27">
        <f>J$4*INDEX(ACA!$E$2:$E$156, MATCH('Calcs - ACA values'!$A115,ACA!$B$2:$B$156,0))</f>
        <v>655.30280000000005</v>
      </c>
      <c r="K115" s="27">
        <f>K$4*INDEX(ACA!$E$2:$E$156, MATCH('Calcs - ACA values'!$A115,ACA!$B$2:$B$156,0))</f>
        <v>914.25310000000002</v>
      </c>
      <c r="L115" s="27">
        <f>L$4*INDEX(ACA!$E$2:$E$156, MATCH('Calcs - ACA values'!$A115,ACA!$B$2:$B$156,0))</f>
        <v>502.04649999999998</v>
      </c>
      <c r="M115" s="27">
        <f>M$4*INDEX(ACA!$E$2:$E$156, MATCH('Calcs - ACA values'!$A115,ACA!$B$2:$B$156,0))</f>
        <v>718.7192</v>
      </c>
      <c r="N115" s="27">
        <f>N$4*INDEX(ACA!$E$2:$E$156, MATCH('Calcs - ACA values'!$A115,ACA!$B$2:$B$156,0))</f>
        <v>470.3383</v>
      </c>
      <c r="O115" s="27">
        <f>O$4*INDEX(ACA!$E$2:$E$156, MATCH('Calcs - ACA values'!$A115,ACA!$B$2:$B$156,0))</f>
        <v>665.87220000000002</v>
      </c>
      <c r="P115" s="27">
        <f>P$4*INDEX(ACA!$E$2:$E$156, MATCH('Calcs - ACA values'!$A115,ACA!$B$2:$B$156,0))</f>
        <v>433.34539999999998</v>
      </c>
      <c r="Q115" s="27">
        <f>Q$4*INDEX(ACA!$E$2:$E$156, MATCH('Calcs - ACA values'!$A115,ACA!$B$2:$B$156,0))</f>
        <v>613.02520000000004</v>
      </c>
      <c r="R115" s="27">
        <f>R$4*INDEX(ACA!$E$2:$E$156, MATCH('Calcs - ACA values'!$A115,ACA!$B$2:$B$156,0))</f>
        <v>274.80439999999999</v>
      </c>
      <c r="S115" s="27">
        <f>S$4*INDEX(ACA!$E$2:$E$156, MATCH('Calcs - ACA values'!$A115,ACA!$B$2:$B$156,0))</f>
        <v>438.63009999999997</v>
      </c>
      <c r="T115" s="27">
        <f>T$4*INDEX(ACA!$E$2:$E$156, MATCH('Calcs - ACA values'!$A115,ACA!$B$2:$B$156,0))</f>
        <v>227.24209999999999</v>
      </c>
      <c r="U115" s="27">
        <f>U$4*INDEX(ACA!$E$2:$E$156, MATCH('Calcs - ACA values'!$A115,ACA!$B$2:$B$156,0))</f>
        <v>327.65140000000002</v>
      </c>
      <c r="V115" s="27">
        <f>V$4*INDEX(ACA!$E$2:$E$156, MATCH('Calcs - ACA values'!$A115,ACA!$B$2:$B$156,0))</f>
        <v>1157.3493000000001</v>
      </c>
      <c r="W115" s="27">
        <f>W$4*INDEX(ACA!$E$2:$E$156, MATCH('Calcs - ACA values'!$A115,ACA!$B$2:$B$156,0))</f>
        <v>1754.5203999999999</v>
      </c>
      <c r="X115" s="27">
        <f>X$4*INDEX(ACA!$E$2:$E$156, MATCH('Calcs - ACA values'!$A115,ACA!$B$2:$B$156,0))</f>
        <v>581.31700000000001</v>
      </c>
      <c r="Y115" s="27">
        <f>Y$4*INDEX(ACA!$E$2:$E$156, MATCH('Calcs - ACA values'!$A115,ACA!$B$2:$B$156,0))</f>
        <v>1569.5559000000001</v>
      </c>
      <c r="Z115" s="27">
        <f>Z$4*INDEX(ACA!$E$2:$E$156, MATCH('Calcs - ACA values'!$A115,ACA!$B$2:$B$156,0))</f>
        <v>124507.53199999999</v>
      </c>
      <c r="AA115" s="27">
        <f>AA$4*INDEX(ACA!$E$2:$E$156, MATCH('Calcs - ACA values'!$A115,ACA!$B$2:$B$156,0))</f>
        <v>124507.53199999999</v>
      </c>
      <c r="AB115" s="27">
        <f>AB$4*INDEX(ACA!$E$2:$E$156, MATCH('Calcs - ACA values'!$A115,ACA!$B$2:$B$156,0))</f>
        <v>47562.3</v>
      </c>
      <c r="AC115" s="27">
        <f>AC$4*INDEX(ACA!$E$2:$E$156, MATCH('Calcs - ACA values'!$A115,ACA!$B$2:$B$156,0))</f>
        <v>73985.8</v>
      </c>
      <c r="AD115" s="27">
        <f>AD$4*INDEX(ACA!$E$2:$E$156, MATCH('Calcs - ACA values'!$A115,ACA!$B$2:$B$156,0))</f>
        <v>0</v>
      </c>
      <c r="AE115" s="27">
        <f>AE$4*INDEX(ACA!$E$2:$E$156, MATCH('Calcs - ACA values'!$A115,ACA!$B$2:$B$156,0))</f>
        <v>951.24599999999998</v>
      </c>
      <c r="AF115" s="27">
        <f>AF$4*INDEX(ACA!$E$2:$E$156, MATCH('Calcs - ACA values'!$A115,ACA!$B$2:$B$156,0))</f>
        <v>1363.4526000000001</v>
      </c>
    </row>
    <row r="116" spans="1:32" x14ac:dyDescent="0.35">
      <c r="A116" s="11">
        <v>872</v>
      </c>
      <c r="B116" s="18" t="s">
        <v>117</v>
      </c>
      <c r="C116" s="27">
        <f>C$4*INDEX(ACA!$E$2:$E$156, MATCH('Calcs - ACA values'!$A116,ACA!$B$2:$B$156,0))</f>
        <v>3231.30564</v>
      </c>
      <c r="D116" s="27">
        <f>D$4*INDEX(ACA!$E$2:$E$156, MATCH('Calcs - ACA values'!$A116,ACA!$B$2:$B$156,0))</f>
        <v>4556.7307200000005</v>
      </c>
      <c r="E116" s="27">
        <f>E$4*INDEX(ACA!$E$2:$E$156, MATCH('Calcs - ACA values'!$A116,ACA!$B$2:$B$156,0))</f>
        <v>5135.1168400000006</v>
      </c>
      <c r="F116" s="27">
        <f>F$4*INDEX(ACA!$E$2:$E$156, MATCH('Calcs - ACA values'!$A116,ACA!$B$2:$B$156,0))</f>
        <v>594.94100000000003</v>
      </c>
      <c r="G116" s="27">
        <f>G$4*INDEX(ACA!$E$2:$E$156, MATCH('Calcs - ACA values'!$A116,ACA!$B$2:$B$156,0))</f>
        <v>869.13120000000004</v>
      </c>
      <c r="H116" s="27">
        <f>H$4*INDEX(ACA!$E$2:$E$156, MATCH('Calcs - ACA values'!$A116,ACA!$B$2:$B$156,0))</f>
        <v>475.95280000000002</v>
      </c>
      <c r="I116" s="27">
        <f>I$4*INDEX(ACA!$E$2:$E$156, MATCH('Calcs - ACA values'!$A116,ACA!$B$2:$B$156,0))</f>
        <v>475.95280000000002</v>
      </c>
      <c r="J116" s="27">
        <f>J$4*INDEX(ACA!$E$2:$E$156, MATCH('Calcs - ACA values'!$A116,ACA!$B$2:$B$156,0))</f>
        <v>641.50160000000005</v>
      </c>
      <c r="K116" s="27">
        <f>K$4*INDEX(ACA!$E$2:$E$156, MATCH('Calcs - ACA values'!$A116,ACA!$B$2:$B$156,0))</f>
        <v>894.9982</v>
      </c>
      <c r="L116" s="27">
        <f>L$4*INDEX(ACA!$E$2:$E$156, MATCH('Calcs - ACA values'!$A116,ACA!$B$2:$B$156,0))</f>
        <v>491.47300000000001</v>
      </c>
      <c r="M116" s="27">
        <f>M$4*INDEX(ACA!$E$2:$E$156, MATCH('Calcs - ACA values'!$A116,ACA!$B$2:$B$156,0))</f>
        <v>703.58240000000001</v>
      </c>
      <c r="N116" s="27">
        <f>N$4*INDEX(ACA!$E$2:$E$156, MATCH('Calcs - ACA values'!$A116,ACA!$B$2:$B$156,0))</f>
        <v>460.43260000000004</v>
      </c>
      <c r="O116" s="27">
        <f>O$4*INDEX(ACA!$E$2:$E$156, MATCH('Calcs - ACA values'!$A116,ACA!$B$2:$B$156,0))</f>
        <v>651.84840000000008</v>
      </c>
      <c r="P116" s="27">
        <f>P$4*INDEX(ACA!$E$2:$E$156, MATCH('Calcs - ACA values'!$A116,ACA!$B$2:$B$156,0))</f>
        <v>424.21880000000004</v>
      </c>
      <c r="Q116" s="27">
        <f>Q$4*INDEX(ACA!$E$2:$E$156, MATCH('Calcs - ACA values'!$A116,ACA!$B$2:$B$156,0))</f>
        <v>600.11440000000005</v>
      </c>
      <c r="R116" s="27">
        <f>R$4*INDEX(ACA!$E$2:$E$156, MATCH('Calcs - ACA values'!$A116,ACA!$B$2:$B$156,0))</f>
        <v>269.01679999999999</v>
      </c>
      <c r="S116" s="27">
        <f>S$4*INDEX(ACA!$E$2:$E$156, MATCH('Calcs - ACA values'!$A116,ACA!$B$2:$B$156,0))</f>
        <v>429.3922</v>
      </c>
      <c r="T116" s="27">
        <f>T$4*INDEX(ACA!$E$2:$E$156, MATCH('Calcs - ACA values'!$A116,ACA!$B$2:$B$156,0))</f>
        <v>222.4562</v>
      </c>
      <c r="U116" s="27">
        <f>U$4*INDEX(ACA!$E$2:$E$156, MATCH('Calcs - ACA values'!$A116,ACA!$B$2:$B$156,0))</f>
        <v>320.75080000000003</v>
      </c>
      <c r="V116" s="27">
        <f>V$4*INDEX(ACA!$E$2:$E$156, MATCH('Calcs - ACA values'!$A116,ACA!$B$2:$B$156,0))</f>
        <v>1132.9746</v>
      </c>
      <c r="W116" s="27">
        <f>W$4*INDEX(ACA!$E$2:$E$156, MATCH('Calcs - ACA values'!$A116,ACA!$B$2:$B$156,0))</f>
        <v>1717.5688</v>
      </c>
      <c r="X116" s="27">
        <f>X$4*INDEX(ACA!$E$2:$E$156, MATCH('Calcs - ACA values'!$A116,ACA!$B$2:$B$156,0))</f>
        <v>569.07400000000007</v>
      </c>
      <c r="Y116" s="27">
        <f>Y$4*INDEX(ACA!$E$2:$E$156, MATCH('Calcs - ACA values'!$A116,ACA!$B$2:$B$156,0))</f>
        <v>1536.4998000000001</v>
      </c>
      <c r="Z116" s="27">
        <f>Z$4*INDEX(ACA!$E$2:$E$156, MATCH('Calcs - ACA values'!$A116,ACA!$B$2:$B$156,0))</f>
        <v>121885.304</v>
      </c>
      <c r="AA116" s="27">
        <f>AA$4*INDEX(ACA!$E$2:$E$156, MATCH('Calcs - ACA values'!$A116,ACA!$B$2:$B$156,0))</f>
        <v>121885.304</v>
      </c>
      <c r="AB116" s="27">
        <f>AB$4*INDEX(ACA!$E$2:$E$156, MATCH('Calcs - ACA values'!$A116,ACA!$B$2:$B$156,0))</f>
        <v>46560.6</v>
      </c>
      <c r="AC116" s="27">
        <f>AC$4*INDEX(ACA!$E$2:$E$156, MATCH('Calcs - ACA values'!$A116,ACA!$B$2:$B$156,0))</f>
        <v>72427.600000000006</v>
      </c>
      <c r="AD116" s="27">
        <f>AD$4*INDEX(ACA!$E$2:$E$156, MATCH('Calcs - ACA values'!$A116,ACA!$B$2:$B$156,0))</f>
        <v>0</v>
      </c>
      <c r="AE116" s="27">
        <f>AE$4*INDEX(ACA!$E$2:$E$156, MATCH('Calcs - ACA values'!$A116,ACA!$B$2:$B$156,0))</f>
        <v>931.21199999999999</v>
      </c>
      <c r="AF116" s="27">
        <f>AF$4*INDEX(ACA!$E$2:$E$156, MATCH('Calcs - ACA values'!$A116,ACA!$B$2:$B$156,0))</f>
        <v>1334.7372</v>
      </c>
    </row>
    <row r="117" spans="1:32" x14ac:dyDescent="0.35">
      <c r="A117" s="11">
        <v>873</v>
      </c>
      <c r="B117" s="18" t="s">
        <v>118</v>
      </c>
      <c r="C117" s="27">
        <f>C$4*INDEX(ACA!$E$2:$E$156, MATCH('Calcs - ACA values'!$A117,ACA!$B$2:$B$156,0))</f>
        <v>3163.0368600000002</v>
      </c>
      <c r="D117" s="27">
        <f>D$4*INDEX(ACA!$E$2:$E$156, MATCH('Calcs - ACA values'!$A117,ACA!$B$2:$B$156,0))</f>
        <v>4460.45928</v>
      </c>
      <c r="E117" s="27">
        <f>E$4*INDEX(ACA!$E$2:$E$156, MATCH('Calcs - ACA values'!$A117,ACA!$B$2:$B$156,0))</f>
        <v>5026.6256600000006</v>
      </c>
      <c r="F117" s="27">
        <f>F$4*INDEX(ACA!$E$2:$E$156, MATCH('Calcs - ACA values'!$A117,ACA!$B$2:$B$156,0))</f>
        <v>582.37150000000008</v>
      </c>
      <c r="G117" s="27">
        <f>G$4*INDEX(ACA!$E$2:$E$156, MATCH('Calcs - ACA values'!$A117,ACA!$B$2:$B$156,0))</f>
        <v>850.76880000000006</v>
      </c>
      <c r="H117" s="27">
        <f>H$4*INDEX(ACA!$E$2:$E$156, MATCH('Calcs - ACA values'!$A117,ACA!$B$2:$B$156,0))</f>
        <v>465.8972</v>
      </c>
      <c r="I117" s="27">
        <f>I$4*INDEX(ACA!$E$2:$E$156, MATCH('Calcs - ACA values'!$A117,ACA!$B$2:$B$156,0))</f>
        <v>465.8972</v>
      </c>
      <c r="J117" s="27">
        <f>J$4*INDEX(ACA!$E$2:$E$156, MATCH('Calcs - ACA values'!$A117,ACA!$B$2:$B$156,0))</f>
        <v>627.94839999999999</v>
      </c>
      <c r="K117" s="27">
        <f>K$4*INDEX(ACA!$E$2:$E$156, MATCH('Calcs - ACA values'!$A117,ACA!$B$2:$B$156,0))</f>
        <v>876.08930000000009</v>
      </c>
      <c r="L117" s="27">
        <f>L$4*INDEX(ACA!$E$2:$E$156, MATCH('Calcs - ACA values'!$A117,ACA!$B$2:$B$156,0))</f>
        <v>481.08950000000004</v>
      </c>
      <c r="M117" s="27">
        <f>M$4*INDEX(ACA!$E$2:$E$156, MATCH('Calcs - ACA values'!$A117,ACA!$B$2:$B$156,0))</f>
        <v>688.71760000000006</v>
      </c>
      <c r="N117" s="27">
        <f>N$4*INDEX(ACA!$E$2:$E$156, MATCH('Calcs - ACA values'!$A117,ACA!$B$2:$B$156,0))</f>
        <v>450.70490000000001</v>
      </c>
      <c r="O117" s="27">
        <f>O$4*INDEX(ACA!$E$2:$E$156, MATCH('Calcs - ACA values'!$A117,ACA!$B$2:$B$156,0))</f>
        <v>638.07659999999998</v>
      </c>
      <c r="P117" s="27">
        <f>P$4*INDEX(ACA!$E$2:$E$156, MATCH('Calcs - ACA values'!$A117,ACA!$B$2:$B$156,0))</f>
        <v>415.25620000000004</v>
      </c>
      <c r="Q117" s="27">
        <f>Q$4*INDEX(ACA!$E$2:$E$156, MATCH('Calcs - ACA values'!$A117,ACA!$B$2:$B$156,0))</f>
        <v>587.43560000000002</v>
      </c>
      <c r="R117" s="27">
        <f>R$4*INDEX(ACA!$E$2:$E$156, MATCH('Calcs - ACA values'!$A117,ACA!$B$2:$B$156,0))</f>
        <v>263.33320000000003</v>
      </c>
      <c r="S117" s="27">
        <f>S$4*INDEX(ACA!$E$2:$E$156, MATCH('Calcs - ACA values'!$A117,ACA!$B$2:$B$156,0))</f>
        <v>420.32030000000003</v>
      </c>
      <c r="T117" s="27">
        <f>T$4*INDEX(ACA!$E$2:$E$156, MATCH('Calcs - ACA values'!$A117,ACA!$B$2:$B$156,0))</f>
        <v>217.75630000000001</v>
      </c>
      <c r="U117" s="27">
        <f>U$4*INDEX(ACA!$E$2:$E$156, MATCH('Calcs - ACA values'!$A117,ACA!$B$2:$B$156,0))</f>
        <v>313.9742</v>
      </c>
      <c r="V117" s="27">
        <f>V$4*INDEX(ACA!$E$2:$E$156, MATCH('Calcs - ACA values'!$A117,ACA!$B$2:$B$156,0))</f>
        <v>1109.0379</v>
      </c>
      <c r="W117" s="27">
        <f>W$4*INDEX(ACA!$E$2:$E$156, MATCH('Calcs - ACA values'!$A117,ACA!$B$2:$B$156,0))</f>
        <v>1681.2812000000001</v>
      </c>
      <c r="X117" s="27">
        <f>X$4*INDEX(ACA!$E$2:$E$156, MATCH('Calcs - ACA values'!$A117,ACA!$B$2:$B$156,0))</f>
        <v>557.05100000000004</v>
      </c>
      <c r="Y117" s="27">
        <f>Y$4*INDEX(ACA!$E$2:$E$156, MATCH('Calcs - ACA values'!$A117,ACA!$B$2:$B$156,0))</f>
        <v>1504.0377000000001</v>
      </c>
      <c r="Z117" s="27">
        <f>Z$4*INDEX(ACA!$E$2:$E$156, MATCH('Calcs - ACA values'!$A117,ACA!$B$2:$B$156,0))</f>
        <v>119310.19600000001</v>
      </c>
      <c r="AA117" s="27">
        <f>AA$4*INDEX(ACA!$E$2:$E$156, MATCH('Calcs - ACA values'!$A117,ACA!$B$2:$B$156,0))</f>
        <v>119310.19600000001</v>
      </c>
      <c r="AB117" s="27">
        <f>AB$4*INDEX(ACA!$E$2:$E$156, MATCH('Calcs - ACA values'!$A117,ACA!$B$2:$B$156,0))</f>
        <v>45576.9</v>
      </c>
      <c r="AC117" s="27">
        <f>AC$4*INDEX(ACA!$E$2:$E$156, MATCH('Calcs - ACA values'!$A117,ACA!$B$2:$B$156,0))</f>
        <v>70897.400000000009</v>
      </c>
      <c r="AD117" s="27">
        <f>AD$4*INDEX(ACA!$E$2:$E$156, MATCH('Calcs - ACA values'!$A117,ACA!$B$2:$B$156,0))</f>
        <v>0</v>
      </c>
      <c r="AE117" s="27">
        <f>AE$4*INDEX(ACA!$E$2:$E$156, MATCH('Calcs - ACA values'!$A117,ACA!$B$2:$B$156,0))</f>
        <v>911.53800000000001</v>
      </c>
      <c r="AF117" s="27">
        <f>AF$4*INDEX(ACA!$E$2:$E$156, MATCH('Calcs - ACA values'!$A117,ACA!$B$2:$B$156,0))</f>
        <v>1306.5378000000001</v>
      </c>
    </row>
    <row r="118" spans="1:32" x14ac:dyDescent="0.35">
      <c r="A118" s="11">
        <v>874</v>
      </c>
      <c r="B118" s="18" t="s">
        <v>119</v>
      </c>
      <c r="C118" s="27">
        <f>C$4*INDEX(ACA!$E$2:$E$156, MATCH('Calcs - ACA values'!$A118,ACA!$B$2:$B$156,0))</f>
        <v>3163.0368600000002</v>
      </c>
      <c r="D118" s="27">
        <f>D$4*INDEX(ACA!$E$2:$E$156, MATCH('Calcs - ACA values'!$A118,ACA!$B$2:$B$156,0))</f>
        <v>4460.45928</v>
      </c>
      <c r="E118" s="27">
        <f>E$4*INDEX(ACA!$E$2:$E$156, MATCH('Calcs - ACA values'!$A118,ACA!$B$2:$B$156,0))</f>
        <v>5026.6256600000006</v>
      </c>
      <c r="F118" s="27">
        <f>F$4*INDEX(ACA!$E$2:$E$156, MATCH('Calcs - ACA values'!$A118,ACA!$B$2:$B$156,0))</f>
        <v>582.37150000000008</v>
      </c>
      <c r="G118" s="27">
        <f>G$4*INDEX(ACA!$E$2:$E$156, MATCH('Calcs - ACA values'!$A118,ACA!$B$2:$B$156,0))</f>
        <v>850.76880000000006</v>
      </c>
      <c r="H118" s="27">
        <f>H$4*INDEX(ACA!$E$2:$E$156, MATCH('Calcs - ACA values'!$A118,ACA!$B$2:$B$156,0))</f>
        <v>465.8972</v>
      </c>
      <c r="I118" s="27">
        <f>I$4*INDEX(ACA!$E$2:$E$156, MATCH('Calcs - ACA values'!$A118,ACA!$B$2:$B$156,0))</f>
        <v>465.8972</v>
      </c>
      <c r="J118" s="27">
        <f>J$4*INDEX(ACA!$E$2:$E$156, MATCH('Calcs - ACA values'!$A118,ACA!$B$2:$B$156,0))</f>
        <v>627.94839999999999</v>
      </c>
      <c r="K118" s="27">
        <f>K$4*INDEX(ACA!$E$2:$E$156, MATCH('Calcs - ACA values'!$A118,ACA!$B$2:$B$156,0))</f>
        <v>876.08930000000009</v>
      </c>
      <c r="L118" s="27">
        <f>L$4*INDEX(ACA!$E$2:$E$156, MATCH('Calcs - ACA values'!$A118,ACA!$B$2:$B$156,0))</f>
        <v>481.08950000000004</v>
      </c>
      <c r="M118" s="27">
        <f>M$4*INDEX(ACA!$E$2:$E$156, MATCH('Calcs - ACA values'!$A118,ACA!$B$2:$B$156,0))</f>
        <v>688.71760000000006</v>
      </c>
      <c r="N118" s="27">
        <f>N$4*INDEX(ACA!$E$2:$E$156, MATCH('Calcs - ACA values'!$A118,ACA!$B$2:$B$156,0))</f>
        <v>450.70490000000001</v>
      </c>
      <c r="O118" s="27">
        <f>O$4*INDEX(ACA!$E$2:$E$156, MATCH('Calcs - ACA values'!$A118,ACA!$B$2:$B$156,0))</f>
        <v>638.07659999999998</v>
      </c>
      <c r="P118" s="27">
        <f>P$4*INDEX(ACA!$E$2:$E$156, MATCH('Calcs - ACA values'!$A118,ACA!$B$2:$B$156,0))</f>
        <v>415.25620000000004</v>
      </c>
      <c r="Q118" s="27">
        <f>Q$4*INDEX(ACA!$E$2:$E$156, MATCH('Calcs - ACA values'!$A118,ACA!$B$2:$B$156,0))</f>
        <v>587.43560000000002</v>
      </c>
      <c r="R118" s="27">
        <f>R$4*INDEX(ACA!$E$2:$E$156, MATCH('Calcs - ACA values'!$A118,ACA!$B$2:$B$156,0))</f>
        <v>263.33320000000003</v>
      </c>
      <c r="S118" s="27">
        <f>S$4*INDEX(ACA!$E$2:$E$156, MATCH('Calcs - ACA values'!$A118,ACA!$B$2:$B$156,0))</f>
        <v>420.32030000000003</v>
      </c>
      <c r="T118" s="27">
        <f>T$4*INDEX(ACA!$E$2:$E$156, MATCH('Calcs - ACA values'!$A118,ACA!$B$2:$B$156,0))</f>
        <v>217.75630000000001</v>
      </c>
      <c r="U118" s="27">
        <f>U$4*INDEX(ACA!$E$2:$E$156, MATCH('Calcs - ACA values'!$A118,ACA!$B$2:$B$156,0))</f>
        <v>313.9742</v>
      </c>
      <c r="V118" s="27">
        <f>V$4*INDEX(ACA!$E$2:$E$156, MATCH('Calcs - ACA values'!$A118,ACA!$B$2:$B$156,0))</f>
        <v>1109.0379</v>
      </c>
      <c r="W118" s="27">
        <f>W$4*INDEX(ACA!$E$2:$E$156, MATCH('Calcs - ACA values'!$A118,ACA!$B$2:$B$156,0))</f>
        <v>1681.2812000000001</v>
      </c>
      <c r="X118" s="27">
        <f>X$4*INDEX(ACA!$E$2:$E$156, MATCH('Calcs - ACA values'!$A118,ACA!$B$2:$B$156,0))</f>
        <v>557.05100000000004</v>
      </c>
      <c r="Y118" s="27">
        <f>Y$4*INDEX(ACA!$E$2:$E$156, MATCH('Calcs - ACA values'!$A118,ACA!$B$2:$B$156,0))</f>
        <v>1504.0377000000001</v>
      </c>
      <c r="Z118" s="27">
        <f>Z$4*INDEX(ACA!$E$2:$E$156, MATCH('Calcs - ACA values'!$A118,ACA!$B$2:$B$156,0))</f>
        <v>119310.19600000001</v>
      </c>
      <c r="AA118" s="27">
        <f>AA$4*INDEX(ACA!$E$2:$E$156, MATCH('Calcs - ACA values'!$A118,ACA!$B$2:$B$156,0))</f>
        <v>119310.19600000001</v>
      </c>
      <c r="AB118" s="27">
        <f>AB$4*INDEX(ACA!$E$2:$E$156, MATCH('Calcs - ACA values'!$A118,ACA!$B$2:$B$156,0))</f>
        <v>45576.9</v>
      </c>
      <c r="AC118" s="27">
        <f>AC$4*INDEX(ACA!$E$2:$E$156, MATCH('Calcs - ACA values'!$A118,ACA!$B$2:$B$156,0))</f>
        <v>70897.400000000009</v>
      </c>
      <c r="AD118" s="27">
        <f>AD$4*INDEX(ACA!$E$2:$E$156, MATCH('Calcs - ACA values'!$A118,ACA!$B$2:$B$156,0))</f>
        <v>0</v>
      </c>
      <c r="AE118" s="27">
        <f>AE$4*INDEX(ACA!$E$2:$E$156, MATCH('Calcs - ACA values'!$A118,ACA!$B$2:$B$156,0))</f>
        <v>911.53800000000001</v>
      </c>
      <c r="AF118" s="27">
        <f>AF$4*INDEX(ACA!$E$2:$E$156, MATCH('Calcs - ACA values'!$A118,ACA!$B$2:$B$156,0))</f>
        <v>1306.5378000000001</v>
      </c>
    </row>
    <row r="119" spans="1:32" x14ac:dyDescent="0.35">
      <c r="A119" s="11">
        <v>876</v>
      </c>
      <c r="B119" s="18" t="s">
        <v>120</v>
      </c>
      <c r="C119" s="27">
        <f>C$4*INDEX(ACA!$E$2:$E$156, MATCH('Calcs - ACA values'!$A119,ACA!$B$2:$B$156,0))</f>
        <v>3134.3052600000001</v>
      </c>
      <c r="D119" s="27">
        <f>D$4*INDEX(ACA!$E$2:$E$156, MATCH('Calcs - ACA values'!$A119,ACA!$B$2:$B$156,0))</f>
        <v>4419.9424799999997</v>
      </c>
      <c r="E119" s="27">
        <f>E$4*INDEX(ACA!$E$2:$E$156, MATCH('Calcs - ACA values'!$A119,ACA!$B$2:$B$156,0))</f>
        <v>4980.9660599999997</v>
      </c>
      <c r="F119" s="27">
        <f>F$4*INDEX(ACA!$E$2:$E$156, MATCH('Calcs - ACA values'!$A119,ACA!$B$2:$B$156,0))</f>
        <v>577.08150000000001</v>
      </c>
      <c r="G119" s="27">
        <f>G$4*INDEX(ACA!$E$2:$E$156, MATCH('Calcs - ACA values'!$A119,ACA!$B$2:$B$156,0))</f>
        <v>843.04079999999999</v>
      </c>
      <c r="H119" s="27">
        <f>H$4*INDEX(ACA!$E$2:$E$156, MATCH('Calcs - ACA values'!$A119,ACA!$B$2:$B$156,0))</f>
        <v>461.66519999999997</v>
      </c>
      <c r="I119" s="27">
        <f>I$4*INDEX(ACA!$E$2:$E$156, MATCH('Calcs - ACA values'!$A119,ACA!$B$2:$B$156,0))</f>
        <v>461.66519999999997</v>
      </c>
      <c r="J119" s="27">
        <f>J$4*INDEX(ACA!$E$2:$E$156, MATCH('Calcs - ACA values'!$A119,ACA!$B$2:$B$156,0))</f>
        <v>622.24439999999993</v>
      </c>
      <c r="K119" s="27">
        <f>K$4*INDEX(ACA!$E$2:$E$156, MATCH('Calcs - ACA values'!$A119,ACA!$B$2:$B$156,0))</f>
        <v>868.13130000000001</v>
      </c>
      <c r="L119" s="27">
        <f>L$4*INDEX(ACA!$E$2:$E$156, MATCH('Calcs - ACA values'!$A119,ACA!$B$2:$B$156,0))</f>
        <v>476.71949999999998</v>
      </c>
      <c r="M119" s="27">
        <f>M$4*INDEX(ACA!$E$2:$E$156, MATCH('Calcs - ACA values'!$A119,ACA!$B$2:$B$156,0))</f>
        <v>682.46159999999998</v>
      </c>
      <c r="N119" s="27">
        <f>N$4*INDEX(ACA!$E$2:$E$156, MATCH('Calcs - ACA values'!$A119,ACA!$B$2:$B$156,0))</f>
        <v>446.61089999999996</v>
      </c>
      <c r="O119" s="27">
        <f>O$4*INDEX(ACA!$E$2:$E$156, MATCH('Calcs - ACA values'!$A119,ACA!$B$2:$B$156,0))</f>
        <v>632.28059999999994</v>
      </c>
      <c r="P119" s="27">
        <f>P$4*INDEX(ACA!$E$2:$E$156, MATCH('Calcs - ACA values'!$A119,ACA!$B$2:$B$156,0))</f>
        <v>411.48419999999999</v>
      </c>
      <c r="Q119" s="27">
        <f>Q$4*INDEX(ACA!$E$2:$E$156, MATCH('Calcs - ACA values'!$A119,ACA!$B$2:$B$156,0))</f>
        <v>582.09960000000001</v>
      </c>
      <c r="R119" s="27">
        <f>R$4*INDEX(ACA!$E$2:$E$156, MATCH('Calcs - ACA values'!$A119,ACA!$B$2:$B$156,0))</f>
        <v>260.94119999999998</v>
      </c>
      <c r="S119" s="27">
        <f>S$4*INDEX(ACA!$E$2:$E$156, MATCH('Calcs - ACA values'!$A119,ACA!$B$2:$B$156,0))</f>
        <v>416.50229999999999</v>
      </c>
      <c r="T119" s="27">
        <f>T$4*INDEX(ACA!$E$2:$E$156, MATCH('Calcs - ACA values'!$A119,ACA!$B$2:$B$156,0))</f>
        <v>215.7783</v>
      </c>
      <c r="U119" s="27">
        <f>U$4*INDEX(ACA!$E$2:$E$156, MATCH('Calcs - ACA values'!$A119,ACA!$B$2:$B$156,0))</f>
        <v>311.12219999999996</v>
      </c>
      <c r="V119" s="27">
        <f>V$4*INDEX(ACA!$E$2:$E$156, MATCH('Calcs - ACA values'!$A119,ACA!$B$2:$B$156,0))</f>
        <v>1098.9639</v>
      </c>
      <c r="W119" s="27">
        <f>W$4*INDEX(ACA!$E$2:$E$156, MATCH('Calcs - ACA values'!$A119,ACA!$B$2:$B$156,0))</f>
        <v>1666.0092</v>
      </c>
      <c r="X119" s="27">
        <f>X$4*INDEX(ACA!$E$2:$E$156, MATCH('Calcs - ACA values'!$A119,ACA!$B$2:$B$156,0))</f>
        <v>551.99099999999999</v>
      </c>
      <c r="Y119" s="27">
        <f>Y$4*INDEX(ACA!$E$2:$E$156, MATCH('Calcs - ACA values'!$A119,ACA!$B$2:$B$156,0))</f>
        <v>1490.3756999999998</v>
      </c>
      <c r="Z119" s="27">
        <f>Z$4*INDEX(ACA!$E$2:$E$156, MATCH('Calcs - ACA values'!$A119,ACA!$B$2:$B$156,0))</f>
        <v>118226.436</v>
      </c>
      <c r="AA119" s="27">
        <f>AA$4*INDEX(ACA!$E$2:$E$156, MATCH('Calcs - ACA values'!$A119,ACA!$B$2:$B$156,0))</f>
        <v>118226.436</v>
      </c>
      <c r="AB119" s="27">
        <f>AB$4*INDEX(ACA!$E$2:$E$156, MATCH('Calcs - ACA values'!$A119,ACA!$B$2:$B$156,0))</f>
        <v>45162.9</v>
      </c>
      <c r="AC119" s="27">
        <f>AC$4*INDEX(ACA!$E$2:$E$156, MATCH('Calcs - ACA values'!$A119,ACA!$B$2:$B$156,0))</f>
        <v>70253.399999999994</v>
      </c>
      <c r="AD119" s="27">
        <f>AD$4*INDEX(ACA!$E$2:$E$156, MATCH('Calcs - ACA values'!$A119,ACA!$B$2:$B$156,0))</f>
        <v>0</v>
      </c>
      <c r="AE119" s="27">
        <f>AE$4*INDEX(ACA!$E$2:$E$156, MATCH('Calcs - ACA values'!$A119,ACA!$B$2:$B$156,0))</f>
        <v>903.25799999999992</v>
      </c>
      <c r="AF119" s="27">
        <f>AF$4*INDEX(ACA!$E$2:$E$156, MATCH('Calcs - ACA values'!$A119,ACA!$B$2:$B$156,0))</f>
        <v>1294.6697999999999</v>
      </c>
    </row>
    <row r="120" spans="1:32" x14ac:dyDescent="0.35">
      <c r="A120" s="11">
        <v>877</v>
      </c>
      <c r="B120" s="18" t="s">
        <v>121</v>
      </c>
      <c r="C120" s="27">
        <f>C$4*INDEX(ACA!$E$2:$E$156, MATCH('Calcs - ACA values'!$A120,ACA!$B$2:$B$156,0))</f>
        <v>3134.3052600000001</v>
      </c>
      <c r="D120" s="27">
        <f>D$4*INDEX(ACA!$E$2:$E$156, MATCH('Calcs - ACA values'!$A120,ACA!$B$2:$B$156,0))</f>
        <v>4419.9424799999997</v>
      </c>
      <c r="E120" s="27">
        <f>E$4*INDEX(ACA!$E$2:$E$156, MATCH('Calcs - ACA values'!$A120,ACA!$B$2:$B$156,0))</f>
        <v>4980.9660599999997</v>
      </c>
      <c r="F120" s="27">
        <f>F$4*INDEX(ACA!$E$2:$E$156, MATCH('Calcs - ACA values'!$A120,ACA!$B$2:$B$156,0))</f>
        <v>577.08150000000001</v>
      </c>
      <c r="G120" s="27">
        <f>G$4*INDEX(ACA!$E$2:$E$156, MATCH('Calcs - ACA values'!$A120,ACA!$B$2:$B$156,0))</f>
        <v>843.04079999999999</v>
      </c>
      <c r="H120" s="27">
        <f>H$4*INDEX(ACA!$E$2:$E$156, MATCH('Calcs - ACA values'!$A120,ACA!$B$2:$B$156,0))</f>
        <v>461.66519999999997</v>
      </c>
      <c r="I120" s="27">
        <f>I$4*INDEX(ACA!$E$2:$E$156, MATCH('Calcs - ACA values'!$A120,ACA!$B$2:$B$156,0))</f>
        <v>461.66519999999997</v>
      </c>
      <c r="J120" s="27">
        <f>J$4*INDEX(ACA!$E$2:$E$156, MATCH('Calcs - ACA values'!$A120,ACA!$B$2:$B$156,0))</f>
        <v>622.24439999999993</v>
      </c>
      <c r="K120" s="27">
        <f>K$4*INDEX(ACA!$E$2:$E$156, MATCH('Calcs - ACA values'!$A120,ACA!$B$2:$B$156,0))</f>
        <v>868.13130000000001</v>
      </c>
      <c r="L120" s="27">
        <f>L$4*INDEX(ACA!$E$2:$E$156, MATCH('Calcs - ACA values'!$A120,ACA!$B$2:$B$156,0))</f>
        <v>476.71949999999998</v>
      </c>
      <c r="M120" s="27">
        <f>M$4*INDEX(ACA!$E$2:$E$156, MATCH('Calcs - ACA values'!$A120,ACA!$B$2:$B$156,0))</f>
        <v>682.46159999999998</v>
      </c>
      <c r="N120" s="27">
        <f>N$4*INDEX(ACA!$E$2:$E$156, MATCH('Calcs - ACA values'!$A120,ACA!$B$2:$B$156,0))</f>
        <v>446.61089999999996</v>
      </c>
      <c r="O120" s="27">
        <f>O$4*INDEX(ACA!$E$2:$E$156, MATCH('Calcs - ACA values'!$A120,ACA!$B$2:$B$156,0))</f>
        <v>632.28059999999994</v>
      </c>
      <c r="P120" s="27">
        <f>P$4*INDEX(ACA!$E$2:$E$156, MATCH('Calcs - ACA values'!$A120,ACA!$B$2:$B$156,0))</f>
        <v>411.48419999999999</v>
      </c>
      <c r="Q120" s="27">
        <f>Q$4*INDEX(ACA!$E$2:$E$156, MATCH('Calcs - ACA values'!$A120,ACA!$B$2:$B$156,0))</f>
        <v>582.09960000000001</v>
      </c>
      <c r="R120" s="27">
        <f>R$4*INDEX(ACA!$E$2:$E$156, MATCH('Calcs - ACA values'!$A120,ACA!$B$2:$B$156,0))</f>
        <v>260.94119999999998</v>
      </c>
      <c r="S120" s="27">
        <f>S$4*INDEX(ACA!$E$2:$E$156, MATCH('Calcs - ACA values'!$A120,ACA!$B$2:$B$156,0))</f>
        <v>416.50229999999999</v>
      </c>
      <c r="T120" s="27">
        <f>T$4*INDEX(ACA!$E$2:$E$156, MATCH('Calcs - ACA values'!$A120,ACA!$B$2:$B$156,0))</f>
        <v>215.7783</v>
      </c>
      <c r="U120" s="27">
        <f>U$4*INDEX(ACA!$E$2:$E$156, MATCH('Calcs - ACA values'!$A120,ACA!$B$2:$B$156,0))</f>
        <v>311.12219999999996</v>
      </c>
      <c r="V120" s="27">
        <f>V$4*INDEX(ACA!$E$2:$E$156, MATCH('Calcs - ACA values'!$A120,ACA!$B$2:$B$156,0))</f>
        <v>1098.9639</v>
      </c>
      <c r="W120" s="27">
        <f>W$4*INDEX(ACA!$E$2:$E$156, MATCH('Calcs - ACA values'!$A120,ACA!$B$2:$B$156,0))</f>
        <v>1666.0092</v>
      </c>
      <c r="X120" s="27">
        <f>X$4*INDEX(ACA!$E$2:$E$156, MATCH('Calcs - ACA values'!$A120,ACA!$B$2:$B$156,0))</f>
        <v>551.99099999999999</v>
      </c>
      <c r="Y120" s="27">
        <f>Y$4*INDEX(ACA!$E$2:$E$156, MATCH('Calcs - ACA values'!$A120,ACA!$B$2:$B$156,0))</f>
        <v>1490.3756999999998</v>
      </c>
      <c r="Z120" s="27">
        <f>Z$4*INDEX(ACA!$E$2:$E$156, MATCH('Calcs - ACA values'!$A120,ACA!$B$2:$B$156,0))</f>
        <v>118226.436</v>
      </c>
      <c r="AA120" s="27">
        <f>AA$4*INDEX(ACA!$E$2:$E$156, MATCH('Calcs - ACA values'!$A120,ACA!$B$2:$B$156,0))</f>
        <v>118226.436</v>
      </c>
      <c r="AB120" s="27">
        <f>AB$4*INDEX(ACA!$E$2:$E$156, MATCH('Calcs - ACA values'!$A120,ACA!$B$2:$B$156,0))</f>
        <v>45162.9</v>
      </c>
      <c r="AC120" s="27">
        <f>AC$4*INDEX(ACA!$E$2:$E$156, MATCH('Calcs - ACA values'!$A120,ACA!$B$2:$B$156,0))</f>
        <v>70253.399999999994</v>
      </c>
      <c r="AD120" s="27">
        <f>AD$4*INDEX(ACA!$E$2:$E$156, MATCH('Calcs - ACA values'!$A120,ACA!$B$2:$B$156,0))</f>
        <v>0</v>
      </c>
      <c r="AE120" s="27">
        <f>AE$4*INDEX(ACA!$E$2:$E$156, MATCH('Calcs - ACA values'!$A120,ACA!$B$2:$B$156,0))</f>
        <v>903.25799999999992</v>
      </c>
      <c r="AF120" s="27">
        <f>AF$4*INDEX(ACA!$E$2:$E$156, MATCH('Calcs - ACA values'!$A120,ACA!$B$2:$B$156,0))</f>
        <v>1294.6697999999999</v>
      </c>
    </row>
    <row r="121" spans="1:32" x14ac:dyDescent="0.35">
      <c r="A121" s="11">
        <v>878</v>
      </c>
      <c r="B121" s="18" t="s">
        <v>122</v>
      </c>
      <c r="C121" s="27">
        <f>C$4*INDEX(ACA!$E$2:$E$156, MATCH('Calcs - ACA values'!$A121,ACA!$B$2:$B$156,0))</f>
        <v>3123</v>
      </c>
      <c r="D121" s="27">
        <f>D$4*INDEX(ACA!$E$2:$E$156, MATCH('Calcs - ACA values'!$A121,ACA!$B$2:$B$156,0))</f>
        <v>4404</v>
      </c>
      <c r="E121" s="27">
        <f>E$4*INDEX(ACA!$E$2:$E$156, MATCH('Calcs - ACA values'!$A121,ACA!$B$2:$B$156,0))</f>
        <v>4963</v>
      </c>
      <c r="F121" s="27">
        <f>F$4*INDEX(ACA!$E$2:$E$156, MATCH('Calcs - ACA values'!$A121,ACA!$B$2:$B$156,0))</f>
        <v>575</v>
      </c>
      <c r="G121" s="27">
        <f>G$4*INDEX(ACA!$E$2:$E$156, MATCH('Calcs - ACA values'!$A121,ACA!$B$2:$B$156,0))</f>
        <v>840</v>
      </c>
      <c r="H121" s="27">
        <f>H$4*INDEX(ACA!$E$2:$E$156, MATCH('Calcs - ACA values'!$A121,ACA!$B$2:$B$156,0))</f>
        <v>460</v>
      </c>
      <c r="I121" s="27">
        <f>I$4*INDEX(ACA!$E$2:$E$156, MATCH('Calcs - ACA values'!$A121,ACA!$B$2:$B$156,0))</f>
        <v>460</v>
      </c>
      <c r="J121" s="27">
        <f>J$4*INDEX(ACA!$E$2:$E$156, MATCH('Calcs - ACA values'!$A121,ACA!$B$2:$B$156,0))</f>
        <v>620</v>
      </c>
      <c r="K121" s="27">
        <f>K$4*INDEX(ACA!$E$2:$E$156, MATCH('Calcs - ACA values'!$A121,ACA!$B$2:$B$156,0))</f>
        <v>865</v>
      </c>
      <c r="L121" s="27">
        <f>L$4*INDEX(ACA!$E$2:$E$156, MATCH('Calcs - ACA values'!$A121,ACA!$B$2:$B$156,0))</f>
        <v>475</v>
      </c>
      <c r="M121" s="27">
        <f>M$4*INDEX(ACA!$E$2:$E$156, MATCH('Calcs - ACA values'!$A121,ACA!$B$2:$B$156,0))</f>
        <v>680</v>
      </c>
      <c r="N121" s="27">
        <f>N$4*INDEX(ACA!$E$2:$E$156, MATCH('Calcs - ACA values'!$A121,ACA!$B$2:$B$156,0))</f>
        <v>445</v>
      </c>
      <c r="O121" s="27">
        <f>O$4*INDEX(ACA!$E$2:$E$156, MATCH('Calcs - ACA values'!$A121,ACA!$B$2:$B$156,0))</f>
        <v>630</v>
      </c>
      <c r="P121" s="27">
        <f>P$4*INDEX(ACA!$E$2:$E$156, MATCH('Calcs - ACA values'!$A121,ACA!$B$2:$B$156,0))</f>
        <v>410</v>
      </c>
      <c r="Q121" s="27">
        <f>Q$4*INDEX(ACA!$E$2:$E$156, MATCH('Calcs - ACA values'!$A121,ACA!$B$2:$B$156,0))</f>
        <v>580</v>
      </c>
      <c r="R121" s="27">
        <f>R$4*INDEX(ACA!$E$2:$E$156, MATCH('Calcs - ACA values'!$A121,ACA!$B$2:$B$156,0))</f>
        <v>260</v>
      </c>
      <c r="S121" s="27">
        <f>S$4*INDEX(ACA!$E$2:$E$156, MATCH('Calcs - ACA values'!$A121,ACA!$B$2:$B$156,0))</f>
        <v>415</v>
      </c>
      <c r="T121" s="27">
        <f>T$4*INDEX(ACA!$E$2:$E$156, MATCH('Calcs - ACA values'!$A121,ACA!$B$2:$B$156,0))</f>
        <v>215</v>
      </c>
      <c r="U121" s="27">
        <f>U$4*INDEX(ACA!$E$2:$E$156, MATCH('Calcs - ACA values'!$A121,ACA!$B$2:$B$156,0))</f>
        <v>310</v>
      </c>
      <c r="V121" s="27">
        <f>V$4*INDEX(ACA!$E$2:$E$156, MATCH('Calcs - ACA values'!$A121,ACA!$B$2:$B$156,0))</f>
        <v>1095</v>
      </c>
      <c r="W121" s="27">
        <f>W$4*INDEX(ACA!$E$2:$E$156, MATCH('Calcs - ACA values'!$A121,ACA!$B$2:$B$156,0))</f>
        <v>1660</v>
      </c>
      <c r="X121" s="27">
        <f>X$4*INDEX(ACA!$E$2:$E$156, MATCH('Calcs - ACA values'!$A121,ACA!$B$2:$B$156,0))</f>
        <v>550</v>
      </c>
      <c r="Y121" s="27">
        <f>Y$4*INDEX(ACA!$E$2:$E$156, MATCH('Calcs - ACA values'!$A121,ACA!$B$2:$B$156,0))</f>
        <v>1485</v>
      </c>
      <c r="Z121" s="27">
        <f>Z$4*INDEX(ACA!$E$2:$E$156, MATCH('Calcs - ACA values'!$A121,ACA!$B$2:$B$156,0))</f>
        <v>117800</v>
      </c>
      <c r="AA121" s="27">
        <f>AA$4*INDEX(ACA!$E$2:$E$156, MATCH('Calcs - ACA values'!$A121,ACA!$B$2:$B$156,0))</f>
        <v>117800</v>
      </c>
      <c r="AB121" s="27">
        <f>AB$4*INDEX(ACA!$E$2:$E$156, MATCH('Calcs - ACA values'!$A121,ACA!$B$2:$B$156,0))</f>
        <v>45000</v>
      </c>
      <c r="AC121" s="27">
        <f>AC$4*INDEX(ACA!$E$2:$E$156, MATCH('Calcs - ACA values'!$A121,ACA!$B$2:$B$156,0))</f>
        <v>70000</v>
      </c>
      <c r="AD121" s="27">
        <f>AD$4*INDEX(ACA!$E$2:$E$156, MATCH('Calcs - ACA values'!$A121,ACA!$B$2:$B$156,0))</f>
        <v>0</v>
      </c>
      <c r="AE121" s="27">
        <f>AE$4*INDEX(ACA!$E$2:$E$156, MATCH('Calcs - ACA values'!$A121,ACA!$B$2:$B$156,0))</f>
        <v>900</v>
      </c>
      <c r="AF121" s="27">
        <f>AF$4*INDEX(ACA!$E$2:$E$156, MATCH('Calcs - ACA values'!$A121,ACA!$B$2:$B$156,0))</f>
        <v>1290</v>
      </c>
    </row>
    <row r="122" spans="1:32" x14ac:dyDescent="0.35">
      <c r="A122" s="11">
        <v>879</v>
      </c>
      <c r="B122" s="18" t="s">
        <v>123</v>
      </c>
      <c r="C122" s="27">
        <f>C$4*INDEX(ACA!$E$2:$E$156, MATCH('Calcs - ACA values'!$A122,ACA!$B$2:$B$156,0))</f>
        <v>3123</v>
      </c>
      <c r="D122" s="27">
        <f>D$4*INDEX(ACA!$E$2:$E$156, MATCH('Calcs - ACA values'!$A122,ACA!$B$2:$B$156,0))</f>
        <v>4404</v>
      </c>
      <c r="E122" s="27">
        <f>E$4*INDEX(ACA!$E$2:$E$156, MATCH('Calcs - ACA values'!$A122,ACA!$B$2:$B$156,0))</f>
        <v>4963</v>
      </c>
      <c r="F122" s="27">
        <f>F$4*INDEX(ACA!$E$2:$E$156, MATCH('Calcs - ACA values'!$A122,ACA!$B$2:$B$156,0))</f>
        <v>575</v>
      </c>
      <c r="G122" s="27">
        <f>G$4*INDEX(ACA!$E$2:$E$156, MATCH('Calcs - ACA values'!$A122,ACA!$B$2:$B$156,0))</f>
        <v>840</v>
      </c>
      <c r="H122" s="27">
        <f>H$4*INDEX(ACA!$E$2:$E$156, MATCH('Calcs - ACA values'!$A122,ACA!$B$2:$B$156,0))</f>
        <v>460</v>
      </c>
      <c r="I122" s="27">
        <f>I$4*INDEX(ACA!$E$2:$E$156, MATCH('Calcs - ACA values'!$A122,ACA!$B$2:$B$156,0))</f>
        <v>460</v>
      </c>
      <c r="J122" s="27">
        <f>J$4*INDEX(ACA!$E$2:$E$156, MATCH('Calcs - ACA values'!$A122,ACA!$B$2:$B$156,0))</f>
        <v>620</v>
      </c>
      <c r="K122" s="27">
        <f>K$4*INDEX(ACA!$E$2:$E$156, MATCH('Calcs - ACA values'!$A122,ACA!$B$2:$B$156,0))</f>
        <v>865</v>
      </c>
      <c r="L122" s="27">
        <f>L$4*INDEX(ACA!$E$2:$E$156, MATCH('Calcs - ACA values'!$A122,ACA!$B$2:$B$156,0))</f>
        <v>475</v>
      </c>
      <c r="M122" s="27">
        <f>M$4*INDEX(ACA!$E$2:$E$156, MATCH('Calcs - ACA values'!$A122,ACA!$B$2:$B$156,0))</f>
        <v>680</v>
      </c>
      <c r="N122" s="27">
        <f>N$4*INDEX(ACA!$E$2:$E$156, MATCH('Calcs - ACA values'!$A122,ACA!$B$2:$B$156,0))</f>
        <v>445</v>
      </c>
      <c r="O122" s="27">
        <f>O$4*INDEX(ACA!$E$2:$E$156, MATCH('Calcs - ACA values'!$A122,ACA!$B$2:$B$156,0))</f>
        <v>630</v>
      </c>
      <c r="P122" s="27">
        <f>P$4*INDEX(ACA!$E$2:$E$156, MATCH('Calcs - ACA values'!$A122,ACA!$B$2:$B$156,0))</f>
        <v>410</v>
      </c>
      <c r="Q122" s="27">
        <f>Q$4*INDEX(ACA!$E$2:$E$156, MATCH('Calcs - ACA values'!$A122,ACA!$B$2:$B$156,0))</f>
        <v>580</v>
      </c>
      <c r="R122" s="27">
        <f>R$4*INDEX(ACA!$E$2:$E$156, MATCH('Calcs - ACA values'!$A122,ACA!$B$2:$B$156,0))</f>
        <v>260</v>
      </c>
      <c r="S122" s="27">
        <f>S$4*INDEX(ACA!$E$2:$E$156, MATCH('Calcs - ACA values'!$A122,ACA!$B$2:$B$156,0))</f>
        <v>415</v>
      </c>
      <c r="T122" s="27">
        <f>T$4*INDEX(ACA!$E$2:$E$156, MATCH('Calcs - ACA values'!$A122,ACA!$B$2:$B$156,0))</f>
        <v>215</v>
      </c>
      <c r="U122" s="27">
        <f>U$4*INDEX(ACA!$E$2:$E$156, MATCH('Calcs - ACA values'!$A122,ACA!$B$2:$B$156,0))</f>
        <v>310</v>
      </c>
      <c r="V122" s="27">
        <f>V$4*INDEX(ACA!$E$2:$E$156, MATCH('Calcs - ACA values'!$A122,ACA!$B$2:$B$156,0))</f>
        <v>1095</v>
      </c>
      <c r="W122" s="27">
        <f>W$4*INDEX(ACA!$E$2:$E$156, MATCH('Calcs - ACA values'!$A122,ACA!$B$2:$B$156,0))</f>
        <v>1660</v>
      </c>
      <c r="X122" s="27">
        <f>X$4*INDEX(ACA!$E$2:$E$156, MATCH('Calcs - ACA values'!$A122,ACA!$B$2:$B$156,0))</f>
        <v>550</v>
      </c>
      <c r="Y122" s="27">
        <f>Y$4*INDEX(ACA!$E$2:$E$156, MATCH('Calcs - ACA values'!$A122,ACA!$B$2:$B$156,0))</f>
        <v>1485</v>
      </c>
      <c r="Z122" s="27">
        <f>Z$4*INDEX(ACA!$E$2:$E$156, MATCH('Calcs - ACA values'!$A122,ACA!$B$2:$B$156,0))</f>
        <v>117800</v>
      </c>
      <c r="AA122" s="27">
        <f>AA$4*INDEX(ACA!$E$2:$E$156, MATCH('Calcs - ACA values'!$A122,ACA!$B$2:$B$156,0))</f>
        <v>117800</v>
      </c>
      <c r="AB122" s="27">
        <f>AB$4*INDEX(ACA!$E$2:$E$156, MATCH('Calcs - ACA values'!$A122,ACA!$B$2:$B$156,0))</f>
        <v>45000</v>
      </c>
      <c r="AC122" s="27">
        <f>AC$4*INDEX(ACA!$E$2:$E$156, MATCH('Calcs - ACA values'!$A122,ACA!$B$2:$B$156,0))</f>
        <v>70000</v>
      </c>
      <c r="AD122" s="27">
        <f>AD$4*INDEX(ACA!$E$2:$E$156, MATCH('Calcs - ACA values'!$A122,ACA!$B$2:$B$156,0))</f>
        <v>0</v>
      </c>
      <c r="AE122" s="27">
        <f>AE$4*INDEX(ACA!$E$2:$E$156, MATCH('Calcs - ACA values'!$A122,ACA!$B$2:$B$156,0))</f>
        <v>900</v>
      </c>
      <c r="AF122" s="27">
        <f>AF$4*INDEX(ACA!$E$2:$E$156, MATCH('Calcs - ACA values'!$A122,ACA!$B$2:$B$156,0))</f>
        <v>1290</v>
      </c>
    </row>
    <row r="123" spans="1:32" x14ac:dyDescent="0.35">
      <c r="A123" s="11">
        <v>880</v>
      </c>
      <c r="B123" s="18" t="s">
        <v>124</v>
      </c>
      <c r="C123" s="27">
        <f>C$4*INDEX(ACA!$E$2:$E$156, MATCH('Calcs - ACA values'!$A123,ACA!$B$2:$B$156,0))</f>
        <v>3123</v>
      </c>
      <c r="D123" s="27">
        <f>D$4*INDEX(ACA!$E$2:$E$156, MATCH('Calcs - ACA values'!$A123,ACA!$B$2:$B$156,0))</f>
        <v>4404</v>
      </c>
      <c r="E123" s="27">
        <f>E$4*INDEX(ACA!$E$2:$E$156, MATCH('Calcs - ACA values'!$A123,ACA!$B$2:$B$156,0))</f>
        <v>4963</v>
      </c>
      <c r="F123" s="27">
        <f>F$4*INDEX(ACA!$E$2:$E$156, MATCH('Calcs - ACA values'!$A123,ACA!$B$2:$B$156,0))</f>
        <v>575</v>
      </c>
      <c r="G123" s="27">
        <f>G$4*INDEX(ACA!$E$2:$E$156, MATCH('Calcs - ACA values'!$A123,ACA!$B$2:$B$156,0))</f>
        <v>840</v>
      </c>
      <c r="H123" s="27">
        <f>H$4*INDEX(ACA!$E$2:$E$156, MATCH('Calcs - ACA values'!$A123,ACA!$B$2:$B$156,0))</f>
        <v>460</v>
      </c>
      <c r="I123" s="27">
        <f>I$4*INDEX(ACA!$E$2:$E$156, MATCH('Calcs - ACA values'!$A123,ACA!$B$2:$B$156,0))</f>
        <v>460</v>
      </c>
      <c r="J123" s="27">
        <f>J$4*INDEX(ACA!$E$2:$E$156, MATCH('Calcs - ACA values'!$A123,ACA!$B$2:$B$156,0))</f>
        <v>620</v>
      </c>
      <c r="K123" s="27">
        <f>K$4*INDEX(ACA!$E$2:$E$156, MATCH('Calcs - ACA values'!$A123,ACA!$B$2:$B$156,0))</f>
        <v>865</v>
      </c>
      <c r="L123" s="27">
        <f>L$4*INDEX(ACA!$E$2:$E$156, MATCH('Calcs - ACA values'!$A123,ACA!$B$2:$B$156,0))</f>
        <v>475</v>
      </c>
      <c r="M123" s="27">
        <f>M$4*INDEX(ACA!$E$2:$E$156, MATCH('Calcs - ACA values'!$A123,ACA!$B$2:$B$156,0))</f>
        <v>680</v>
      </c>
      <c r="N123" s="27">
        <f>N$4*INDEX(ACA!$E$2:$E$156, MATCH('Calcs - ACA values'!$A123,ACA!$B$2:$B$156,0))</f>
        <v>445</v>
      </c>
      <c r="O123" s="27">
        <f>O$4*INDEX(ACA!$E$2:$E$156, MATCH('Calcs - ACA values'!$A123,ACA!$B$2:$B$156,0))</f>
        <v>630</v>
      </c>
      <c r="P123" s="27">
        <f>P$4*INDEX(ACA!$E$2:$E$156, MATCH('Calcs - ACA values'!$A123,ACA!$B$2:$B$156,0))</f>
        <v>410</v>
      </c>
      <c r="Q123" s="27">
        <f>Q$4*INDEX(ACA!$E$2:$E$156, MATCH('Calcs - ACA values'!$A123,ACA!$B$2:$B$156,0))</f>
        <v>580</v>
      </c>
      <c r="R123" s="27">
        <f>R$4*INDEX(ACA!$E$2:$E$156, MATCH('Calcs - ACA values'!$A123,ACA!$B$2:$B$156,0))</f>
        <v>260</v>
      </c>
      <c r="S123" s="27">
        <f>S$4*INDEX(ACA!$E$2:$E$156, MATCH('Calcs - ACA values'!$A123,ACA!$B$2:$B$156,0))</f>
        <v>415</v>
      </c>
      <c r="T123" s="27">
        <f>T$4*INDEX(ACA!$E$2:$E$156, MATCH('Calcs - ACA values'!$A123,ACA!$B$2:$B$156,0))</f>
        <v>215</v>
      </c>
      <c r="U123" s="27">
        <f>U$4*INDEX(ACA!$E$2:$E$156, MATCH('Calcs - ACA values'!$A123,ACA!$B$2:$B$156,0))</f>
        <v>310</v>
      </c>
      <c r="V123" s="27">
        <f>V$4*INDEX(ACA!$E$2:$E$156, MATCH('Calcs - ACA values'!$A123,ACA!$B$2:$B$156,0))</f>
        <v>1095</v>
      </c>
      <c r="W123" s="27">
        <f>W$4*INDEX(ACA!$E$2:$E$156, MATCH('Calcs - ACA values'!$A123,ACA!$B$2:$B$156,0))</f>
        <v>1660</v>
      </c>
      <c r="X123" s="27">
        <f>X$4*INDEX(ACA!$E$2:$E$156, MATCH('Calcs - ACA values'!$A123,ACA!$B$2:$B$156,0))</f>
        <v>550</v>
      </c>
      <c r="Y123" s="27">
        <f>Y$4*INDEX(ACA!$E$2:$E$156, MATCH('Calcs - ACA values'!$A123,ACA!$B$2:$B$156,0))</f>
        <v>1485</v>
      </c>
      <c r="Z123" s="27">
        <f>Z$4*INDEX(ACA!$E$2:$E$156, MATCH('Calcs - ACA values'!$A123,ACA!$B$2:$B$156,0))</f>
        <v>117800</v>
      </c>
      <c r="AA123" s="27">
        <f>AA$4*INDEX(ACA!$E$2:$E$156, MATCH('Calcs - ACA values'!$A123,ACA!$B$2:$B$156,0))</f>
        <v>117800</v>
      </c>
      <c r="AB123" s="27">
        <f>AB$4*INDEX(ACA!$E$2:$E$156, MATCH('Calcs - ACA values'!$A123,ACA!$B$2:$B$156,0))</f>
        <v>45000</v>
      </c>
      <c r="AC123" s="27">
        <f>AC$4*INDEX(ACA!$E$2:$E$156, MATCH('Calcs - ACA values'!$A123,ACA!$B$2:$B$156,0))</f>
        <v>70000</v>
      </c>
      <c r="AD123" s="27">
        <f>AD$4*INDEX(ACA!$E$2:$E$156, MATCH('Calcs - ACA values'!$A123,ACA!$B$2:$B$156,0))</f>
        <v>0</v>
      </c>
      <c r="AE123" s="27">
        <f>AE$4*INDEX(ACA!$E$2:$E$156, MATCH('Calcs - ACA values'!$A123,ACA!$B$2:$B$156,0))</f>
        <v>900</v>
      </c>
      <c r="AF123" s="27">
        <f>AF$4*INDEX(ACA!$E$2:$E$156, MATCH('Calcs - ACA values'!$A123,ACA!$B$2:$B$156,0))</f>
        <v>1290</v>
      </c>
    </row>
    <row r="124" spans="1:32" x14ac:dyDescent="0.35">
      <c r="A124" s="11" t="s">
        <v>228</v>
      </c>
      <c r="B124" s="18" t="s">
        <v>125</v>
      </c>
      <c r="C124" s="27">
        <f>C$4*INDEX(ACA!$E$2:$E$156, MATCH('Calcs - ACA values'!$A124,ACA!$B$2:$B$156,0))</f>
        <v>3240.3311100000005</v>
      </c>
      <c r="D124" s="27">
        <f>D$4*INDEX(ACA!$E$2:$E$156, MATCH('Calcs - ACA values'!$A124,ACA!$B$2:$B$156,0))</f>
        <v>4569.4582800000007</v>
      </c>
      <c r="E124" s="27">
        <f>E$4*INDEX(ACA!$E$2:$E$156, MATCH('Calcs - ACA values'!$A124,ACA!$B$2:$B$156,0))</f>
        <v>5149.4599100000005</v>
      </c>
      <c r="F124" s="27">
        <f>F$4*INDEX(ACA!$E$2:$E$156, MATCH('Calcs - ACA values'!$A124,ACA!$B$2:$B$156,0))</f>
        <v>596.60275000000001</v>
      </c>
      <c r="G124" s="27">
        <f>G$4*INDEX(ACA!$E$2:$E$156, MATCH('Calcs - ACA values'!$A124,ACA!$B$2:$B$156,0))</f>
        <v>871.55880000000013</v>
      </c>
      <c r="H124" s="27">
        <f>H$4*INDEX(ACA!$E$2:$E$156, MATCH('Calcs - ACA values'!$A124,ACA!$B$2:$B$156,0))</f>
        <v>477.28220000000005</v>
      </c>
      <c r="I124" s="27">
        <f>I$4*INDEX(ACA!$E$2:$E$156, MATCH('Calcs - ACA values'!$A124,ACA!$B$2:$B$156,0))</f>
        <v>477.28220000000005</v>
      </c>
      <c r="J124" s="27">
        <f>J$4*INDEX(ACA!$E$2:$E$156, MATCH('Calcs - ACA values'!$A124,ACA!$B$2:$B$156,0))</f>
        <v>643.29340000000002</v>
      </c>
      <c r="K124" s="27">
        <f>K$4*INDEX(ACA!$E$2:$E$156, MATCH('Calcs - ACA values'!$A124,ACA!$B$2:$B$156,0))</f>
        <v>897.49805000000003</v>
      </c>
      <c r="L124" s="27">
        <f>L$4*INDEX(ACA!$E$2:$E$156, MATCH('Calcs - ACA values'!$A124,ACA!$B$2:$B$156,0))</f>
        <v>492.84575000000007</v>
      </c>
      <c r="M124" s="27">
        <f>M$4*INDEX(ACA!$E$2:$E$156, MATCH('Calcs - ACA values'!$A124,ACA!$B$2:$B$156,0))</f>
        <v>705.5476000000001</v>
      </c>
      <c r="N124" s="27">
        <f>N$4*INDEX(ACA!$E$2:$E$156, MATCH('Calcs - ACA values'!$A124,ACA!$B$2:$B$156,0))</f>
        <v>461.71865000000003</v>
      </c>
      <c r="O124" s="27">
        <f>O$4*INDEX(ACA!$E$2:$E$156, MATCH('Calcs - ACA values'!$A124,ACA!$B$2:$B$156,0))</f>
        <v>653.66910000000007</v>
      </c>
      <c r="P124" s="27">
        <f>P$4*INDEX(ACA!$E$2:$E$156, MATCH('Calcs - ACA values'!$A124,ACA!$B$2:$B$156,0))</f>
        <v>425.40370000000001</v>
      </c>
      <c r="Q124" s="27">
        <f>Q$4*INDEX(ACA!$E$2:$E$156, MATCH('Calcs - ACA values'!$A124,ACA!$B$2:$B$156,0))</f>
        <v>601.79060000000004</v>
      </c>
      <c r="R124" s="27">
        <f>R$4*INDEX(ACA!$E$2:$E$156, MATCH('Calcs - ACA values'!$A124,ACA!$B$2:$B$156,0))</f>
        <v>269.76820000000004</v>
      </c>
      <c r="S124" s="27">
        <f>S$4*INDEX(ACA!$E$2:$E$156, MATCH('Calcs - ACA values'!$A124,ACA!$B$2:$B$156,0))</f>
        <v>430.59155000000004</v>
      </c>
      <c r="T124" s="27">
        <f>T$4*INDEX(ACA!$E$2:$E$156, MATCH('Calcs - ACA values'!$A124,ACA!$B$2:$B$156,0))</f>
        <v>223.07755000000003</v>
      </c>
      <c r="U124" s="27">
        <f>U$4*INDEX(ACA!$E$2:$E$156, MATCH('Calcs - ACA values'!$A124,ACA!$B$2:$B$156,0))</f>
        <v>321.64670000000001</v>
      </c>
      <c r="V124" s="27">
        <f>V$4*INDEX(ACA!$E$2:$E$156, MATCH('Calcs - ACA values'!$A124,ACA!$B$2:$B$156,0))</f>
        <v>1136.1391500000002</v>
      </c>
      <c r="W124" s="27">
        <f>W$4*INDEX(ACA!$E$2:$E$156, MATCH('Calcs - ACA values'!$A124,ACA!$B$2:$B$156,0))</f>
        <v>1722.3662000000002</v>
      </c>
      <c r="X124" s="27">
        <f>X$4*INDEX(ACA!$E$2:$E$156, MATCH('Calcs - ACA values'!$A124,ACA!$B$2:$B$156,0))</f>
        <v>570.66350000000011</v>
      </c>
      <c r="Y124" s="27">
        <f>Y$4*INDEX(ACA!$E$2:$E$156, MATCH('Calcs - ACA values'!$A124,ACA!$B$2:$B$156,0))</f>
        <v>1540.7914500000002</v>
      </c>
      <c r="Z124" s="27">
        <f>Z$4*INDEX(ACA!$E$2:$E$156, MATCH('Calcs - ACA values'!$A124,ACA!$B$2:$B$156,0))</f>
        <v>122225.74600000001</v>
      </c>
      <c r="AA124" s="27">
        <f>AA$4*INDEX(ACA!$E$2:$E$156, MATCH('Calcs - ACA values'!$A124,ACA!$B$2:$B$156,0))</f>
        <v>122225.74600000001</v>
      </c>
      <c r="AB124" s="27">
        <f>AB$4*INDEX(ACA!$E$2:$E$156, MATCH('Calcs - ACA values'!$A124,ACA!$B$2:$B$156,0))</f>
        <v>46690.65</v>
      </c>
      <c r="AC124" s="27">
        <f>AC$4*INDEX(ACA!$E$2:$E$156, MATCH('Calcs - ACA values'!$A124,ACA!$B$2:$B$156,0))</f>
        <v>72629.900000000009</v>
      </c>
      <c r="AD124" s="27">
        <f>AD$4*INDEX(ACA!$E$2:$E$156, MATCH('Calcs - ACA values'!$A124,ACA!$B$2:$B$156,0))</f>
        <v>0</v>
      </c>
      <c r="AE124" s="27">
        <f>AE$4*INDEX(ACA!$E$2:$E$156, MATCH('Calcs - ACA values'!$A124,ACA!$B$2:$B$156,0))</f>
        <v>933.8130000000001</v>
      </c>
      <c r="AF124" s="27">
        <f>AF$4*INDEX(ACA!$E$2:$E$156, MATCH('Calcs - ACA values'!$A124,ACA!$B$2:$B$156,0))</f>
        <v>1338.4653000000001</v>
      </c>
    </row>
    <row r="125" spans="1:32" x14ac:dyDescent="0.35">
      <c r="A125" s="11">
        <v>882</v>
      </c>
      <c r="B125" s="18" t="s">
        <v>126</v>
      </c>
      <c r="C125" s="27">
        <f>C$4*INDEX(ACA!$E$2:$E$156, MATCH('Calcs - ACA values'!$A125,ACA!$B$2:$B$156,0))</f>
        <v>3134.0241900000001</v>
      </c>
      <c r="D125" s="27">
        <f>D$4*INDEX(ACA!$E$2:$E$156, MATCH('Calcs - ACA values'!$A125,ACA!$B$2:$B$156,0))</f>
        <v>4419.54612</v>
      </c>
      <c r="E125" s="27">
        <f>E$4*INDEX(ACA!$E$2:$E$156, MATCH('Calcs - ACA values'!$A125,ACA!$B$2:$B$156,0))</f>
        <v>4980.5193900000004</v>
      </c>
      <c r="F125" s="27">
        <f>F$4*INDEX(ACA!$E$2:$E$156, MATCH('Calcs - ACA values'!$A125,ACA!$B$2:$B$156,0))</f>
        <v>577.02975000000004</v>
      </c>
      <c r="G125" s="27">
        <f>G$4*INDEX(ACA!$E$2:$E$156, MATCH('Calcs - ACA values'!$A125,ACA!$B$2:$B$156,0))</f>
        <v>842.96519999999998</v>
      </c>
      <c r="H125" s="27">
        <f>H$4*INDEX(ACA!$E$2:$E$156, MATCH('Calcs - ACA values'!$A125,ACA!$B$2:$B$156,0))</f>
        <v>461.62380000000002</v>
      </c>
      <c r="I125" s="27">
        <f>I$4*INDEX(ACA!$E$2:$E$156, MATCH('Calcs - ACA values'!$A125,ACA!$B$2:$B$156,0))</f>
        <v>461.62380000000002</v>
      </c>
      <c r="J125" s="27">
        <f>J$4*INDEX(ACA!$E$2:$E$156, MATCH('Calcs - ACA values'!$A125,ACA!$B$2:$B$156,0))</f>
        <v>622.18860000000006</v>
      </c>
      <c r="K125" s="27">
        <f>K$4*INDEX(ACA!$E$2:$E$156, MATCH('Calcs - ACA values'!$A125,ACA!$B$2:$B$156,0))</f>
        <v>868.05345</v>
      </c>
      <c r="L125" s="27">
        <f>L$4*INDEX(ACA!$E$2:$E$156, MATCH('Calcs - ACA values'!$A125,ACA!$B$2:$B$156,0))</f>
        <v>476.67675000000003</v>
      </c>
      <c r="M125" s="27">
        <f>M$4*INDEX(ACA!$E$2:$E$156, MATCH('Calcs - ACA values'!$A125,ACA!$B$2:$B$156,0))</f>
        <v>682.40039999999999</v>
      </c>
      <c r="N125" s="27">
        <f>N$4*INDEX(ACA!$E$2:$E$156, MATCH('Calcs - ACA values'!$A125,ACA!$B$2:$B$156,0))</f>
        <v>446.57085000000001</v>
      </c>
      <c r="O125" s="27">
        <f>O$4*INDEX(ACA!$E$2:$E$156, MATCH('Calcs - ACA values'!$A125,ACA!$B$2:$B$156,0))</f>
        <v>632.22390000000007</v>
      </c>
      <c r="P125" s="27">
        <f>P$4*INDEX(ACA!$E$2:$E$156, MATCH('Calcs - ACA values'!$A125,ACA!$B$2:$B$156,0))</f>
        <v>411.44730000000004</v>
      </c>
      <c r="Q125" s="27">
        <f>Q$4*INDEX(ACA!$E$2:$E$156, MATCH('Calcs - ACA values'!$A125,ACA!$B$2:$B$156,0))</f>
        <v>582.04740000000004</v>
      </c>
      <c r="R125" s="27">
        <f>R$4*INDEX(ACA!$E$2:$E$156, MATCH('Calcs - ACA values'!$A125,ACA!$B$2:$B$156,0))</f>
        <v>260.9178</v>
      </c>
      <c r="S125" s="27">
        <f>S$4*INDEX(ACA!$E$2:$E$156, MATCH('Calcs - ACA values'!$A125,ACA!$B$2:$B$156,0))</f>
        <v>416.46494999999999</v>
      </c>
      <c r="T125" s="27">
        <f>T$4*INDEX(ACA!$E$2:$E$156, MATCH('Calcs - ACA values'!$A125,ACA!$B$2:$B$156,0))</f>
        <v>215.75895</v>
      </c>
      <c r="U125" s="27">
        <f>U$4*INDEX(ACA!$E$2:$E$156, MATCH('Calcs - ACA values'!$A125,ACA!$B$2:$B$156,0))</f>
        <v>311.09430000000003</v>
      </c>
      <c r="V125" s="27">
        <f>V$4*INDEX(ACA!$E$2:$E$156, MATCH('Calcs - ACA values'!$A125,ACA!$B$2:$B$156,0))</f>
        <v>1098.86535</v>
      </c>
      <c r="W125" s="27">
        <f>W$4*INDEX(ACA!$E$2:$E$156, MATCH('Calcs - ACA values'!$A125,ACA!$B$2:$B$156,0))</f>
        <v>1665.8598</v>
      </c>
      <c r="X125" s="27">
        <f>X$4*INDEX(ACA!$E$2:$E$156, MATCH('Calcs - ACA values'!$A125,ACA!$B$2:$B$156,0))</f>
        <v>551.94150000000002</v>
      </c>
      <c r="Y125" s="27">
        <f>Y$4*INDEX(ACA!$E$2:$E$156, MATCH('Calcs - ACA values'!$A125,ACA!$B$2:$B$156,0))</f>
        <v>1490.2420500000001</v>
      </c>
      <c r="Z125" s="27">
        <f>Z$4*INDEX(ACA!$E$2:$E$156, MATCH('Calcs - ACA values'!$A125,ACA!$B$2:$B$156,0))</f>
        <v>118215.834</v>
      </c>
      <c r="AA125" s="27">
        <f>AA$4*INDEX(ACA!$E$2:$E$156, MATCH('Calcs - ACA values'!$A125,ACA!$B$2:$B$156,0))</f>
        <v>118215.834</v>
      </c>
      <c r="AB125" s="27">
        <f>AB$4*INDEX(ACA!$E$2:$E$156, MATCH('Calcs - ACA values'!$A125,ACA!$B$2:$B$156,0))</f>
        <v>45158.85</v>
      </c>
      <c r="AC125" s="27">
        <f>AC$4*INDEX(ACA!$E$2:$E$156, MATCH('Calcs - ACA values'!$A125,ACA!$B$2:$B$156,0))</f>
        <v>70247.100000000006</v>
      </c>
      <c r="AD125" s="27">
        <f>AD$4*INDEX(ACA!$E$2:$E$156, MATCH('Calcs - ACA values'!$A125,ACA!$B$2:$B$156,0))</f>
        <v>0</v>
      </c>
      <c r="AE125" s="27">
        <f>AE$4*INDEX(ACA!$E$2:$E$156, MATCH('Calcs - ACA values'!$A125,ACA!$B$2:$B$156,0))</f>
        <v>903.17700000000002</v>
      </c>
      <c r="AF125" s="27">
        <f>AF$4*INDEX(ACA!$E$2:$E$156, MATCH('Calcs - ACA values'!$A125,ACA!$B$2:$B$156,0))</f>
        <v>1294.5536999999999</v>
      </c>
    </row>
    <row r="126" spans="1:32" x14ac:dyDescent="0.35">
      <c r="A126" s="11">
        <v>883</v>
      </c>
      <c r="B126" s="18" t="s">
        <v>127</v>
      </c>
      <c r="C126" s="27">
        <f>C$4*INDEX(ACA!$E$2:$E$156, MATCH('Calcs - ACA values'!$A126,ACA!$B$2:$B$156,0))</f>
        <v>3240.3311100000005</v>
      </c>
      <c r="D126" s="27">
        <f>D$4*INDEX(ACA!$E$2:$E$156, MATCH('Calcs - ACA values'!$A126,ACA!$B$2:$B$156,0))</f>
        <v>4569.4582800000007</v>
      </c>
      <c r="E126" s="27">
        <f>E$4*INDEX(ACA!$E$2:$E$156, MATCH('Calcs - ACA values'!$A126,ACA!$B$2:$B$156,0))</f>
        <v>5149.4599100000005</v>
      </c>
      <c r="F126" s="27">
        <f>F$4*INDEX(ACA!$E$2:$E$156, MATCH('Calcs - ACA values'!$A126,ACA!$B$2:$B$156,0))</f>
        <v>596.60275000000001</v>
      </c>
      <c r="G126" s="27">
        <f>G$4*INDEX(ACA!$E$2:$E$156, MATCH('Calcs - ACA values'!$A126,ACA!$B$2:$B$156,0))</f>
        <v>871.55880000000013</v>
      </c>
      <c r="H126" s="27">
        <f>H$4*INDEX(ACA!$E$2:$E$156, MATCH('Calcs - ACA values'!$A126,ACA!$B$2:$B$156,0))</f>
        <v>477.28220000000005</v>
      </c>
      <c r="I126" s="27">
        <f>I$4*INDEX(ACA!$E$2:$E$156, MATCH('Calcs - ACA values'!$A126,ACA!$B$2:$B$156,0))</f>
        <v>477.28220000000005</v>
      </c>
      <c r="J126" s="27">
        <f>J$4*INDEX(ACA!$E$2:$E$156, MATCH('Calcs - ACA values'!$A126,ACA!$B$2:$B$156,0))</f>
        <v>643.29340000000002</v>
      </c>
      <c r="K126" s="27">
        <f>K$4*INDEX(ACA!$E$2:$E$156, MATCH('Calcs - ACA values'!$A126,ACA!$B$2:$B$156,0))</f>
        <v>897.49805000000003</v>
      </c>
      <c r="L126" s="27">
        <f>L$4*INDEX(ACA!$E$2:$E$156, MATCH('Calcs - ACA values'!$A126,ACA!$B$2:$B$156,0))</f>
        <v>492.84575000000007</v>
      </c>
      <c r="M126" s="27">
        <f>M$4*INDEX(ACA!$E$2:$E$156, MATCH('Calcs - ACA values'!$A126,ACA!$B$2:$B$156,0))</f>
        <v>705.5476000000001</v>
      </c>
      <c r="N126" s="27">
        <f>N$4*INDEX(ACA!$E$2:$E$156, MATCH('Calcs - ACA values'!$A126,ACA!$B$2:$B$156,0))</f>
        <v>461.71865000000003</v>
      </c>
      <c r="O126" s="27">
        <f>O$4*INDEX(ACA!$E$2:$E$156, MATCH('Calcs - ACA values'!$A126,ACA!$B$2:$B$156,0))</f>
        <v>653.66910000000007</v>
      </c>
      <c r="P126" s="27">
        <f>P$4*INDEX(ACA!$E$2:$E$156, MATCH('Calcs - ACA values'!$A126,ACA!$B$2:$B$156,0))</f>
        <v>425.40370000000001</v>
      </c>
      <c r="Q126" s="27">
        <f>Q$4*INDEX(ACA!$E$2:$E$156, MATCH('Calcs - ACA values'!$A126,ACA!$B$2:$B$156,0))</f>
        <v>601.79060000000004</v>
      </c>
      <c r="R126" s="27">
        <f>R$4*INDEX(ACA!$E$2:$E$156, MATCH('Calcs - ACA values'!$A126,ACA!$B$2:$B$156,0))</f>
        <v>269.76820000000004</v>
      </c>
      <c r="S126" s="27">
        <f>S$4*INDEX(ACA!$E$2:$E$156, MATCH('Calcs - ACA values'!$A126,ACA!$B$2:$B$156,0))</f>
        <v>430.59155000000004</v>
      </c>
      <c r="T126" s="27">
        <f>T$4*INDEX(ACA!$E$2:$E$156, MATCH('Calcs - ACA values'!$A126,ACA!$B$2:$B$156,0))</f>
        <v>223.07755000000003</v>
      </c>
      <c r="U126" s="27">
        <f>U$4*INDEX(ACA!$E$2:$E$156, MATCH('Calcs - ACA values'!$A126,ACA!$B$2:$B$156,0))</f>
        <v>321.64670000000001</v>
      </c>
      <c r="V126" s="27">
        <f>V$4*INDEX(ACA!$E$2:$E$156, MATCH('Calcs - ACA values'!$A126,ACA!$B$2:$B$156,0))</f>
        <v>1136.1391500000002</v>
      </c>
      <c r="W126" s="27">
        <f>W$4*INDEX(ACA!$E$2:$E$156, MATCH('Calcs - ACA values'!$A126,ACA!$B$2:$B$156,0))</f>
        <v>1722.3662000000002</v>
      </c>
      <c r="X126" s="27">
        <f>X$4*INDEX(ACA!$E$2:$E$156, MATCH('Calcs - ACA values'!$A126,ACA!$B$2:$B$156,0))</f>
        <v>570.66350000000011</v>
      </c>
      <c r="Y126" s="27">
        <f>Y$4*INDEX(ACA!$E$2:$E$156, MATCH('Calcs - ACA values'!$A126,ACA!$B$2:$B$156,0))</f>
        <v>1540.7914500000002</v>
      </c>
      <c r="Z126" s="27">
        <f>Z$4*INDEX(ACA!$E$2:$E$156, MATCH('Calcs - ACA values'!$A126,ACA!$B$2:$B$156,0))</f>
        <v>122225.74600000001</v>
      </c>
      <c r="AA126" s="27">
        <f>AA$4*INDEX(ACA!$E$2:$E$156, MATCH('Calcs - ACA values'!$A126,ACA!$B$2:$B$156,0))</f>
        <v>122225.74600000001</v>
      </c>
      <c r="AB126" s="27">
        <f>AB$4*INDEX(ACA!$E$2:$E$156, MATCH('Calcs - ACA values'!$A126,ACA!$B$2:$B$156,0))</f>
        <v>46690.65</v>
      </c>
      <c r="AC126" s="27">
        <f>AC$4*INDEX(ACA!$E$2:$E$156, MATCH('Calcs - ACA values'!$A126,ACA!$B$2:$B$156,0))</f>
        <v>72629.900000000009</v>
      </c>
      <c r="AD126" s="27">
        <f>AD$4*INDEX(ACA!$E$2:$E$156, MATCH('Calcs - ACA values'!$A126,ACA!$B$2:$B$156,0))</f>
        <v>0</v>
      </c>
      <c r="AE126" s="27">
        <f>AE$4*INDEX(ACA!$E$2:$E$156, MATCH('Calcs - ACA values'!$A126,ACA!$B$2:$B$156,0))</f>
        <v>933.8130000000001</v>
      </c>
      <c r="AF126" s="27">
        <f>AF$4*INDEX(ACA!$E$2:$E$156, MATCH('Calcs - ACA values'!$A126,ACA!$B$2:$B$156,0))</f>
        <v>1338.4653000000001</v>
      </c>
    </row>
    <row r="127" spans="1:32" x14ac:dyDescent="0.35">
      <c r="A127" s="11" t="s">
        <v>258</v>
      </c>
      <c r="B127" s="18" t="s">
        <v>128</v>
      </c>
      <c r="C127" s="27">
        <f>C$4*INDEX(ACA!$E$2:$E$156, MATCH('Calcs - ACA values'!$A127,ACA!$B$2:$B$156,0))</f>
        <v>3268.8440999999998</v>
      </c>
      <c r="D127" s="27">
        <f>D$4*INDEX(ACA!$E$2:$E$156, MATCH('Calcs - ACA values'!$A127,ACA!$B$2:$B$156,0))</f>
        <v>4609.6668</v>
      </c>
      <c r="E127" s="27">
        <f>E$4*INDEX(ACA!$E$2:$E$156, MATCH('Calcs - ACA values'!$A127,ACA!$B$2:$B$156,0))</f>
        <v>5194.7721000000001</v>
      </c>
      <c r="F127" s="27">
        <f>F$4*INDEX(ACA!$E$2:$E$156, MATCH('Calcs - ACA values'!$A127,ACA!$B$2:$B$156,0))</f>
        <v>601.85249999999996</v>
      </c>
      <c r="G127" s="27">
        <f>G$4*INDEX(ACA!$E$2:$E$156, MATCH('Calcs - ACA values'!$A127,ACA!$B$2:$B$156,0))</f>
        <v>879.22799999999995</v>
      </c>
      <c r="H127" s="27">
        <f>H$4*INDEX(ACA!$E$2:$E$156, MATCH('Calcs - ACA values'!$A127,ACA!$B$2:$B$156,0))</f>
        <v>481.48199999999997</v>
      </c>
      <c r="I127" s="27">
        <f>I$4*INDEX(ACA!$E$2:$E$156, MATCH('Calcs - ACA values'!$A127,ACA!$B$2:$B$156,0))</f>
        <v>481.48199999999997</v>
      </c>
      <c r="J127" s="27">
        <f>J$4*INDEX(ACA!$E$2:$E$156, MATCH('Calcs - ACA values'!$A127,ACA!$B$2:$B$156,0))</f>
        <v>648.95399999999995</v>
      </c>
      <c r="K127" s="27">
        <f>K$4*INDEX(ACA!$E$2:$E$156, MATCH('Calcs - ACA values'!$A127,ACA!$B$2:$B$156,0))</f>
        <v>905.39549999999997</v>
      </c>
      <c r="L127" s="27">
        <f>L$4*INDEX(ACA!$E$2:$E$156, MATCH('Calcs - ACA values'!$A127,ACA!$B$2:$B$156,0))</f>
        <v>497.1825</v>
      </c>
      <c r="M127" s="27">
        <f>M$4*INDEX(ACA!$E$2:$E$156, MATCH('Calcs - ACA values'!$A127,ACA!$B$2:$B$156,0))</f>
        <v>711.75599999999997</v>
      </c>
      <c r="N127" s="27">
        <f>N$4*INDEX(ACA!$E$2:$E$156, MATCH('Calcs - ACA values'!$A127,ACA!$B$2:$B$156,0))</f>
        <v>465.78149999999999</v>
      </c>
      <c r="O127" s="27">
        <f>O$4*INDEX(ACA!$E$2:$E$156, MATCH('Calcs - ACA values'!$A127,ACA!$B$2:$B$156,0))</f>
        <v>659.42099999999994</v>
      </c>
      <c r="P127" s="27">
        <f>P$4*INDEX(ACA!$E$2:$E$156, MATCH('Calcs - ACA values'!$A127,ACA!$B$2:$B$156,0))</f>
        <v>429.14699999999999</v>
      </c>
      <c r="Q127" s="27">
        <f>Q$4*INDEX(ACA!$E$2:$E$156, MATCH('Calcs - ACA values'!$A127,ACA!$B$2:$B$156,0))</f>
        <v>607.08600000000001</v>
      </c>
      <c r="R127" s="27">
        <f>R$4*INDEX(ACA!$E$2:$E$156, MATCH('Calcs - ACA values'!$A127,ACA!$B$2:$B$156,0))</f>
        <v>272.142</v>
      </c>
      <c r="S127" s="27">
        <f>S$4*INDEX(ACA!$E$2:$E$156, MATCH('Calcs - ACA values'!$A127,ACA!$B$2:$B$156,0))</f>
        <v>434.38049999999998</v>
      </c>
      <c r="T127" s="27">
        <f>T$4*INDEX(ACA!$E$2:$E$156, MATCH('Calcs - ACA values'!$A127,ACA!$B$2:$B$156,0))</f>
        <v>225.04049999999998</v>
      </c>
      <c r="U127" s="27">
        <f>U$4*INDEX(ACA!$E$2:$E$156, MATCH('Calcs - ACA values'!$A127,ACA!$B$2:$B$156,0))</f>
        <v>324.47699999999998</v>
      </c>
      <c r="V127" s="27">
        <f>V$4*INDEX(ACA!$E$2:$E$156, MATCH('Calcs - ACA values'!$A127,ACA!$B$2:$B$156,0))</f>
        <v>1146.1365000000001</v>
      </c>
      <c r="W127" s="27">
        <f>W$4*INDEX(ACA!$E$2:$E$156, MATCH('Calcs - ACA values'!$A127,ACA!$B$2:$B$156,0))</f>
        <v>1737.5219999999999</v>
      </c>
      <c r="X127" s="27">
        <f>X$4*INDEX(ACA!$E$2:$E$156, MATCH('Calcs - ACA values'!$A127,ACA!$B$2:$B$156,0))</f>
        <v>575.68499999999995</v>
      </c>
      <c r="Y127" s="27">
        <f>Y$4*INDEX(ACA!$E$2:$E$156, MATCH('Calcs - ACA values'!$A127,ACA!$B$2:$B$156,0))</f>
        <v>1554.3495</v>
      </c>
      <c r="Z127" s="27">
        <f>Z$4*INDEX(ACA!$E$2:$E$156, MATCH('Calcs - ACA values'!$A127,ACA!$B$2:$B$156,0))</f>
        <v>123301.26</v>
      </c>
      <c r="AA127" s="27">
        <f>AA$4*INDEX(ACA!$E$2:$E$156, MATCH('Calcs - ACA values'!$A127,ACA!$B$2:$B$156,0))</f>
        <v>123301.26</v>
      </c>
      <c r="AB127" s="27">
        <f>AB$4*INDEX(ACA!$E$2:$E$156, MATCH('Calcs - ACA values'!$A127,ACA!$B$2:$B$156,0))</f>
        <v>47101.5</v>
      </c>
      <c r="AC127" s="27">
        <f>AC$4*INDEX(ACA!$E$2:$E$156, MATCH('Calcs - ACA values'!$A127,ACA!$B$2:$B$156,0))</f>
        <v>73269</v>
      </c>
      <c r="AD127" s="27">
        <f>AD$4*INDEX(ACA!$E$2:$E$156, MATCH('Calcs - ACA values'!$A127,ACA!$B$2:$B$156,0))</f>
        <v>0</v>
      </c>
      <c r="AE127" s="27">
        <f>AE$4*INDEX(ACA!$E$2:$E$156, MATCH('Calcs - ACA values'!$A127,ACA!$B$2:$B$156,0))</f>
        <v>942.03</v>
      </c>
      <c r="AF127" s="27">
        <f>AF$4*INDEX(ACA!$E$2:$E$156, MATCH('Calcs - ACA values'!$A127,ACA!$B$2:$B$156,0))</f>
        <v>1350.2429999999999</v>
      </c>
    </row>
    <row r="128" spans="1:32" x14ac:dyDescent="0.35">
      <c r="A128" s="11">
        <v>885</v>
      </c>
      <c r="B128" s="18" t="s">
        <v>129</v>
      </c>
      <c r="C128" s="27">
        <f>C$4*INDEX(ACA!$E$2:$E$156, MATCH('Calcs - ACA values'!$A128,ACA!$B$2:$B$156,0))</f>
        <v>3123</v>
      </c>
      <c r="D128" s="27">
        <f>D$4*INDEX(ACA!$E$2:$E$156, MATCH('Calcs - ACA values'!$A128,ACA!$B$2:$B$156,0))</f>
        <v>4404</v>
      </c>
      <c r="E128" s="27">
        <f>E$4*INDEX(ACA!$E$2:$E$156, MATCH('Calcs - ACA values'!$A128,ACA!$B$2:$B$156,0))</f>
        <v>4963</v>
      </c>
      <c r="F128" s="27">
        <f>F$4*INDEX(ACA!$E$2:$E$156, MATCH('Calcs - ACA values'!$A128,ACA!$B$2:$B$156,0))</f>
        <v>575</v>
      </c>
      <c r="G128" s="27">
        <f>G$4*INDEX(ACA!$E$2:$E$156, MATCH('Calcs - ACA values'!$A128,ACA!$B$2:$B$156,0))</f>
        <v>840</v>
      </c>
      <c r="H128" s="27">
        <f>H$4*INDEX(ACA!$E$2:$E$156, MATCH('Calcs - ACA values'!$A128,ACA!$B$2:$B$156,0))</f>
        <v>460</v>
      </c>
      <c r="I128" s="27">
        <f>I$4*INDEX(ACA!$E$2:$E$156, MATCH('Calcs - ACA values'!$A128,ACA!$B$2:$B$156,0))</f>
        <v>460</v>
      </c>
      <c r="J128" s="27">
        <f>J$4*INDEX(ACA!$E$2:$E$156, MATCH('Calcs - ACA values'!$A128,ACA!$B$2:$B$156,0))</f>
        <v>620</v>
      </c>
      <c r="K128" s="27">
        <f>K$4*INDEX(ACA!$E$2:$E$156, MATCH('Calcs - ACA values'!$A128,ACA!$B$2:$B$156,0))</f>
        <v>865</v>
      </c>
      <c r="L128" s="27">
        <f>L$4*INDEX(ACA!$E$2:$E$156, MATCH('Calcs - ACA values'!$A128,ACA!$B$2:$B$156,0))</f>
        <v>475</v>
      </c>
      <c r="M128" s="27">
        <f>M$4*INDEX(ACA!$E$2:$E$156, MATCH('Calcs - ACA values'!$A128,ACA!$B$2:$B$156,0))</f>
        <v>680</v>
      </c>
      <c r="N128" s="27">
        <f>N$4*INDEX(ACA!$E$2:$E$156, MATCH('Calcs - ACA values'!$A128,ACA!$B$2:$B$156,0))</f>
        <v>445</v>
      </c>
      <c r="O128" s="27">
        <f>O$4*INDEX(ACA!$E$2:$E$156, MATCH('Calcs - ACA values'!$A128,ACA!$B$2:$B$156,0))</f>
        <v>630</v>
      </c>
      <c r="P128" s="27">
        <f>P$4*INDEX(ACA!$E$2:$E$156, MATCH('Calcs - ACA values'!$A128,ACA!$B$2:$B$156,0))</f>
        <v>410</v>
      </c>
      <c r="Q128" s="27">
        <f>Q$4*INDEX(ACA!$E$2:$E$156, MATCH('Calcs - ACA values'!$A128,ACA!$B$2:$B$156,0))</f>
        <v>580</v>
      </c>
      <c r="R128" s="27">
        <f>R$4*INDEX(ACA!$E$2:$E$156, MATCH('Calcs - ACA values'!$A128,ACA!$B$2:$B$156,0))</f>
        <v>260</v>
      </c>
      <c r="S128" s="27">
        <f>S$4*INDEX(ACA!$E$2:$E$156, MATCH('Calcs - ACA values'!$A128,ACA!$B$2:$B$156,0))</f>
        <v>415</v>
      </c>
      <c r="T128" s="27">
        <f>T$4*INDEX(ACA!$E$2:$E$156, MATCH('Calcs - ACA values'!$A128,ACA!$B$2:$B$156,0))</f>
        <v>215</v>
      </c>
      <c r="U128" s="27">
        <f>U$4*INDEX(ACA!$E$2:$E$156, MATCH('Calcs - ACA values'!$A128,ACA!$B$2:$B$156,0))</f>
        <v>310</v>
      </c>
      <c r="V128" s="27">
        <f>V$4*INDEX(ACA!$E$2:$E$156, MATCH('Calcs - ACA values'!$A128,ACA!$B$2:$B$156,0))</f>
        <v>1095</v>
      </c>
      <c r="W128" s="27">
        <f>W$4*INDEX(ACA!$E$2:$E$156, MATCH('Calcs - ACA values'!$A128,ACA!$B$2:$B$156,0))</f>
        <v>1660</v>
      </c>
      <c r="X128" s="27">
        <f>X$4*INDEX(ACA!$E$2:$E$156, MATCH('Calcs - ACA values'!$A128,ACA!$B$2:$B$156,0))</f>
        <v>550</v>
      </c>
      <c r="Y128" s="27">
        <f>Y$4*INDEX(ACA!$E$2:$E$156, MATCH('Calcs - ACA values'!$A128,ACA!$B$2:$B$156,0))</f>
        <v>1485</v>
      </c>
      <c r="Z128" s="27">
        <f>Z$4*INDEX(ACA!$E$2:$E$156, MATCH('Calcs - ACA values'!$A128,ACA!$B$2:$B$156,0))</f>
        <v>117800</v>
      </c>
      <c r="AA128" s="27">
        <f>AA$4*INDEX(ACA!$E$2:$E$156, MATCH('Calcs - ACA values'!$A128,ACA!$B$2:$B$156,0))</f>
        <v>117800</v>
      </c>
      <c r="AB128" s="27">
        <f>AB$4*INDEX(ACA!$E$2:$E$156, MATCH('Calcs - ACA values'!$A128,ACA!$B$2:$B$156,0))</f>
        <v>45000</v>
      </c>
      <c r="AC128" s="27">
        <f>AC$4*INDEX(ACA!$E$2:$E$156, MATCH('Calcs - ACA values'!$A128,ACA!$B$2:$B$156,0))</f>
        <v>70000</v>
      </c>
      <c r="AD128" s="27">
        <f>AD$4*INDEX(ACA!$E$2:$E$156, MATCH('Calcs - ACA values'!$A128,ACA!$B$2:$B$156,0))</f>
        <v>0</v>
      </c>
      <c r="AE128" s="27">
        <f>AE$4*INDEX(ACA!$E$2:$E$156, MATCH('Calcs - ACA values'!$A128,ACA!$B$2:$B$156,0))</f>
        <v>900</v>
      </c>
      <c r="AF128" s="27">
        <f>AF$4*INDEX(ACA!$E$2:$E$156, MATCH('Calcs - ACA values'!$A128,ACA!$B$2:$B$156,0))</f>
        <v>1290</v>
      </c>
    </row>
    <row r="129" spans="1:32" x14ac:dyDescent="0.35">
      <c r="A129" s="11" t="s">
        <v>253</v>
      </c>
      <c r="B129" s="18" t="s">
        <v>130</v>
      </c>
      <c r="C129" s="27">
        <f>C$4*INDEX(ACA!$E$2:$E$156, MATCH('Calcs - ACA values'!$A129,ACA!$B$2:$B$156,0))</f>
        <v>3240.3311100000005</v>
      </c>
      <c r="D129" s="27">
        <f>D$4*INDEX(ACA!$E$2:$E$156, MATCH('Calcs - ACA values'!$A129,ACA!$B$2:$B$156,0))</f>
        <v>4569.4582800000007</v>
      </c>
      <c r="E129" s="27">
        <f>E$4*INDEX(ACA!$E$2:$E$156, MATCH('Calcs - ACA values'!$A129,ACA!$B$2:$B$156,0))</f>
        <v>5149.4599100000005</v>
      </c>
      <c r="F129" s="27">
        <f>F$4*INDEX(ACA!$E$2:$E$156, MATCH('Calcs - ACA values'!$A129,ACA!$B$2:$B$156,0))</f>
        <v>596.60275000000001</v>
      </c>
      <c r="G129" s="27">
        <f>G$4*INDEX(ACA!$E$2:$E$156, MATCH('Calcs - ACA values'!$A129,ACA!$B$2:$B$156,0))</f>
        <v>871.55880000000013</v>
      </c>
      <c r="H129" s="27">
        <f>H$4*INDEX(ACA!$E$2:$E$156, MATCH('Calcs - ACA values'!$A129,ACA!$B$2:$B$156,0))</f>
        <v>477.28220000000005</v>
      </c>
      <c r="I129" s="27">
        <f>I$4*INDEX(ACA!$E$2:$E$156, MATCH('Calcs - ACA values'!$A129,ACA!$B$2:$B$156,0))</f>
        <v>477.28220000000005</v>
      </c>
      <c r="J129" s="27">
        <f>J$4*INDEX(ACA!$E$2:$E$156, MATCH('Calcs - ACA values'!$A129,ACA!$B$2:$B$156,0))</f>
        <v>643.29340000000002</v>
      </c>
      <c r="K129" s="27">
        <f>K$4*INDEX(ACA!$E$2:$E$156, MATCH('Calcs - ACA values'!$A129,ACA!$B$2:$B$156,0))</f>
        <v>897.49805000000003</v>
      </c>
      <c r="L129" s="27">
        <f>L$4*INDEX(ACA!$E$2:$E$156, MATCH('Calcs - ACA values'!$A129,ACA!$B$2:$B$156,0))</f>
        <v>492.84575000000007</v>
      </c>
      <c r="M129" s="27">
        <f>M$4*INDEX(ACA!$E$2:$E$156, MATCH('Calcs - ACA values'!$A129,ACA!$B$2:$B$156,0))</f>
        <v>705.5476000000001</v>
      </c>
      <c r="N129" s="27">
        <f>N$4*INDEX(ACA!$E$2:$E$156, MATCH('Calcs - ACA values'!$A129,ACA!$B$2:$B$156,0))</f>
        <v>461.71865000000003</v>
      </c>
      <c r="O129" s="27">
        <f>O$4*INDEX(ACA!$E$2:$E$156, MATCH('Calcs - ACA values'!$A129,ACA!$B$2:$B$156,0))</f>
        <v>653.66910000000007</v>
      </c>
      <c r="P129" s="27">
        <f>P$4*INDEX(ACA!$E$2:$E$156, MATCH('Calcs - ACA values'!$A129,ACA!$B$2:$B$156,0))</f>
        <v>425.40370000000001</v>
      </c>
      <c r="Q129" s="27">
        <f>Q$4*INDEX(ACA!$E$2:$E$156, MATCH('Calcs - ACA values'!$A129,ACA!$B$2:$B$156,0))</f>
        <v>601.79060000000004</v>
      </c>
      <c r="R129" s="27">
        <f>R$4*INDEX(ACA!$E$2:$E$156, MATCH('Calcs - ACA values'!$A129,ACA!$B$2:$B$156,0))</f>
        <v>269.76820000000004</v>
      </c>
      <c r="S129" s="27">
        <f>S$4*INDEX(ACA!$E$2:$E$156, MATCH('Calcs - ACA values'!$A129,ACA!$B$2:$B$156,0))</f>
        <v>430.59155000000004</v>
      </c>
      <c r="T129" s="27">
        <f>T$4*INDEX(ACA!$E$2:$E$156, MATCH('Calcs - ACA values'!$A129,ACA!$B$2:$B$156,0))</f>
        <v>223.07755000000003</v>
      </c>
      <c r="U129" s="27">
        <f>U$4*INDEX(ACA!$E$2:$E$156, MATCH('Calcs - ACA values'!$A129,ACA!$B$2:$B$156,0))</f>
        <v>321.64670000000001</v>
      </c>
      <c r="V129" s="27">
        <f>V$4*INDEX(ACA!$E$2:$E$156, MATCH('Calcs - ACA values'!$A129,ACA!$B$2:$B$156,0))</f>
        <v>1136.1391500000002</v>
      </c>
      <c r="W129" s="27">
        <f>W$4*INDEX(ACA!$E$2:$E$156, MATCH('Calcs - ACA values'!$A129,ACA!$B$2:$B$156,0))</f>
        <v>1722.3662000000002</v>
      </c>
      <c r="X129" s="27">
        <f>X$4*INDEX(ACA!$E$2:$E$156, MATCH('Calcs - ACA values'!$A129,ACA!$B$2:$B$156,0))</f>
        <v>570.66350000000011</v>
      </c>
      <c r="Y129" s="27">
        <f>Y$4*INDEX(ACA!$E$2:$E$156, MATCH('Calcs - ACA values'!$A129,ACA!$B$2:$B$156,0))</f>
        <v>1540.7914500000002</v>
      </c>
      <c r="Z129" s="27">
        <f>Z$4*INDEX(ACA!$E$2:$E$156, MATCH('Calcs - ACA values'!$A129,ACA!$B$2:$B$156,0))</f>
        <v>122225.74600000001</v>
      </c>
      <c r="AA129" s="27">
        <f>AA$4*INDEX(ACA!$E$2:$E$156, MATCH('Calcs - ACA values'!$A129,ACA!$B$2:$B$156,0))</f>
        <v>122225.74600000001</v>
      </c>
      <c r="AB129" s="27">
        <f>AB$4*INDEX(ACA!$E$2:$E$156, MATCH('Calcs - ACA values'!$A129,ACA!$B$2:$B$156,0))</f>
        <v>46690.65</v>
      </c>
      <c r="AC129" s="27">
        <f>AC$4*INDEX(ACA!$E$2:$E$156, MATCH('Calcs - ACA values'!$A129,ACA!$B$2:$B$156,0))</f>
        <v>72629.900000000009</v>
      </c>
      <c r="AD129" s="27">
        <f>AD$4*INDEX(ACA!$E$2:$E$156, MATCH('Calcs - ACA values'!$A129,ACA!$B$2:$B$156,0))</f>
        <v>0</v>
      </c>
      <c r="AE129" s="27">
        <f>AE$4*INDEX(ACA!$E$2:$E$156, MATCH('Calcs - ACA values'!$A129,ACA!$B$2:$B$156,0))</f>
        <v>933.8130000000001</v>
      </c>
      <c r="AF129" s="27">
        <f>AF$4*INDEX(ACA!$E$2:$E$156, MATCH('Calcs - ACA values'!$A129,ACA!$B$2:$B$156,0))</f>
        <v>1338.4653000000001</v>
      </c>
    </row>
    <row r="130" spans="1:32" x14ac:dyDescent="0.35">
      <c r="A130" s="11">
        <v>887</v>
      </c>
      <c r="B130" s="18" t="s">
        <v>131</v>
      </c>
      <c r="C130" s="27">
        <f>C$4*INDEX(ACA!$E$2:$E$156, MATCH('Calcs - ACA values'!$A130,ACA!$B$2:$B$156,0))</f>
        <v>3125.1860999999999</v>
      </c>
      <c r="D130" s="27">
        <f>D$4*INDEX(ACA!$E$2:$E$156, MATCH('Calcs - ACA values'!$A130,ACA!$B$2:$B$156,0))</f>
        <v>4407.0827999999992</v>
      </c>
      <c r="E130" s="27">
        <f>E$4*INDEX(ACA!$E$2:$E$156, MATCH('Calcs - ACA values'!$A130,ACA!$B$2:$B$156,0))</f>
        <v>4966.4740999999995</v>
      </c>
      <c r="F130" s="27">
        <f>F$4*INDEX(ACA!$E$2:$E$156, MATCH('Calcs - ACA values'!$A130,ACA!$B$2:$B$156,0))</f>
        <v>575.40249999999992</v>
      </c>
      <c r="G130" s="27">
        <f>G$4*INDEX(ACA!$E$2:$E$156, MATCH('Calcs - ACA values'!$A130,ACA!$B$2:$B$156,0))</f>
        <v>840.58799999999997</v>
      </c>
      <c r="H130" s="27">
        <f>H$4*INDEX(ACA!$E$2:$E$156, MATCH('Calcs - ACA values'!$A130,ACA!$B$2:$B$156,0))</f>
        <v>460.32199999999995</v>
      </c>
      <c r="I130" s="27">
        <f>I$4*INDEX(ACA!$E$2:$E$156, MATCH('Calcs - ACA values'!$A130,ACA!$B$2:$B$156,0))</f>
        <v>460.32199999999995</v>
      </c>
      <c r="J130" s="27">
        <f>J$4*INDEX(ACA!$E$2:$E$156, MATCH('Calcs - ACA values'!$A130,ACA!$B$2:$B$156,0))</f>
        <v>620.43399999999997</v>
      </c>
      <c r="K130" s="27">
        <f>K$4*INDEX(ACA!$E$2:$E$156, MATCH('Calcs - ACA values'!$A130,ACA!$B$2:$B$156,0))</f>
        <v>865.60549999999989</v>
      </c>
      <c r="L130" s="27">
        <f>L$4*INDEX(ACA!$E$2:$E$156, MATCH('Calcs - ACA values'!$A130,ACA!$B$2:$B$156,0))</f>
        <v>475.33249999999998</v>
      </c>
      <c r="M130" s="27">
        <f>M$4*INDEX(ACA!$E$2:$E$156, MATCH('Calcs - ACA values'!$A130,ACA!$B$2:$B$156,0))</f>
        <v>680.476</v>
      </c>
      <c r="N130" s="27">
        <f>N$4*INDEX(ACA!$E$2:$E$156, MATCH('Calcs - ACA values'!$A130,ACA!$B$2:$B$156,0))</f>
        <v>445.31149999999997</v>
      </c>
      <c r="O130" s="27">
        <f>O$4*INDEX(ACA!$E$2:$E$156, MATCH('Calcs - ACA values'!$A130,ACA!$B$2:$B$156,0))</f>
        <v>630.44099999999992</v>
      </c>
      <c r="P130" s="27">
        <f>P$4*INDEX(ACA!$E$2:$E$156, MATCH('Calcs - ACA values'!$A130,ACA!$B$2:$B$156,0))</f>
        <v>410.28699999999998</v>
      </c>
      <c r="Q130" s="27">
        <f>Q$4*INDEX(ACA!$E$2:$E$156, MATCH('Calcs - ACA values'!$A130,ACA!$B$2:$B$156,0))</f>
        <v>580.40599999999995</v>
      </c>
      <c r="R130" s="27">
        <f>R$4*INDEX(ACA!$E$2:$E$156, MATCH('Calcs - ACA values'!$A130,ACA!$B$2:$B$156,0))</f>
        <v>260.18199999999996</v>
      </c>
      <c r="S130" s="27">
        <f>S$4*INDEX(ACA!$E$2:$E$156, MATCH('Calcs - ACA values'!$A130,ACA!$B$2:$B$156,0))</f>
        <v>415.29049999999995</v>
      </c>
      <c r="T130" s="27">
        <f>T$4*INDEX(ACA!$E$2:$E$156, MATCH('Calcs - ACA values'!$A130,ACA!$B$2:$B$156,0))</f>
        <v>215.15049999999999</v>
      </c>
      <c r="U130" s="27">
        <f>U$4*INDEX(ACA!$E$2:$E$156, MATCH('Calcs - ACA values'!$A130,ACA!$B$2:$B$156,0))</f>
        <v>310.21699999999998</v>
      </c>
      <c r="V130" s="27">
        <f>V$4*INDEX(ACA!$E$2:$E$156, MATCH('Calcs - ACA values'!$A130,ACA!$B$2:$B$156,0))</f>
        <v>1095.7665</v>
      </c>
      <c r="W130" s="27">
        <f>W$4*INDEX(ACA!$E$2:$E$156, MATCH('Calcs - ACA values'!$A130,ACA!$B$2:$B$156,0))</f>
        <v>1661.1619999999998</v>
      </c>
      <c r="X130" s="27">
        <f>X$4*INDEX(ACA!$E$2:$E$156, MATCH('Calcs - ACA values'!$A130,ACA!$B$2:$B$156,0))</f>
        <v>550.38499999999999</v>
      </c>
      <c r="Y130" s="27">
        <f>Y$4*INDEX(ACA!$E$2:$E$156, MATCH('Calcs - ACA values'!$A130,ACA!$B$2:$B$156,0))</f>
        <v>1486.0394999999999</v>
      </c>
      <c r="Z130" s="27">
        <f>Z$4*INDEX(ACA!$E$2:$E$156, MATCH('Calcs - ACA values'!$A130,ACA!$B$2:$B$156,0))</f>
        <v>117882.45999999999</v>
      </c>
      <c r="AA130" s="27">
        <f>AA$4*INDEX(ACA!$E$2:$E$156, MATCH('Calcs - ACA values'!$A130,ACA!$B$2:$B$156,0))</f>
        <v>117882.45999999999</v>
      </c>
      <c r="AB130" s="27">
        <f>AB$4*INDEX(ACA!$E$2:$E$156, MATCH('Calcs - ACA values'!$A130,ACA!$B$2:$B$156,0))</f>
        <v>45031.5</v>
      </c>
      <c r="AC130" s="27">
        <f>AC$4*INDEX(ACA!$E$2:$E$156, MATCH('Calcs - ACA values'!$A130,ACA!$B$2:$B$156,0))</f>
        <v>70049</v>
      </c>
      <c r="AD130" s="27">
        <f>AD$4*INDEX(ACA!$E$2:$E$156, MATCH('Calcs - ACA values'!$A130,ACA!$B$2:$B$156,0))</f>
        <v>0</v>
      </c>
      <c r="AE130" s="27">
        <f>AE$4*INDEX(ACA!$E$2:$E$156, MATCH('Calcs - ACA values'!$A130,ACA!$B$2:$B$156,0))</f>
        <v>900.62999999999988</v>
      </c>
      <c r="AF130" s="27">
        <f>AF$4*INDEX(ACA!$E$2:$E$156, MATCH('Calcs - ACA values'!$A130,ACA!$B$2:$B$156,0))</f>
        <v>1290.9029999999998</v>
      </c>
    </row>
    <row r="131" spans="1:32" x14ac:dyDescent="0.35">
      <c r="A131" s="11">
        <v>888</v>
      </c>
      <c r="B131" s="18" t="s">
        <v>132</v>
      </c>
      <c r="C131" s="27">
        <f>C$4*INDEX(ACA!$E$2:$E$156, MATCH('Calcs - ACA values'!$A131,ACA!$B$2:$B$156,0))</f>
        <v>3123</v>
      </c>
      <c r="D131" s="27">
        <f>D$4*INDEX(ACA!$E$2:$E$156, MATCH('Calcs - ACA values'!$A131,ACA!$B$2:$B$156,0))</f>
        <v>4404</v>
      </c>
      <c r="E131" s="27">
        <f>E$4*INDEX(ACA!$E$2:$E$156, MATCH('Calcs - ACA values'!$A131,ACA!$B$2:$B$156,0))</f>
        <v>4963</v>
      </c>
      <c r="F131" s="27">
        <f>F$4*INDEX(ACA!$E$2:$E$156, MATCH('Calcs - ACA values'!$A131,ACA!$B$2:$B$156,0))</f>
        <v>575</v>
      </c>
      <c r="G131" s="27">
        <f>G$4*INDEX(ACA!$E$2:$E$156, MATCH('Calcs - ACA values'!$A131,ACA!$B$2:$B$156,0))</f>
        <v>840</v>
      </c>
      <c r="H131" s="27">
        <f>H$4*INDEX(ACA!$E$2:$E$156, MATCH('Calcs - ACA values'!$A131,ACA!$B$2:$B$156,0))</f>
        <v>460</v>
      </c>
      <c r="I131" s="27">
        <f>I$4*INDEX(ACA!$E$2:$E$156, MATCH('Calcs - ACA values'!$A131,ACA!$B$2:$B$156,0))</f>
        <v>460</v>
      </c>
      <c r="J131" s="27">
        <f>J$4*INDEX(ACA!$E$2:$E$156, MATCH('Calcs - ACA values'!$A131,ACA!$B$2:$B$156,0))</f>
        <v>620</v>
      </c>
      <c r="K131" s="27">
        <f>K$4*INDEX(ACA!$E$2:$E$156, MATCH('Calcs - ACA values'!$A131,ACA!$B$2:$B$156,0))</f>
        <v>865</v>
      </c>
      <c r="L131" s="27">
        <f>L$4*INDEX(ACA!$E$2:$E$156, MATCH('Calcs - ACA values'!$A131,ACA!$B$2:$B$156,0))</f>
        <v>475</v>
      </c>
      <c r="M131" s="27">
        <f>M$4*INDEX(ACA!$E$2:$E$156, MATCH('Calcs - ACA values'!$A131,ACA!$B$2:$B$156,0))</f>
        <v>680</v>
      </c>
      <c r="N131" s="27">
        <f>N$4*INDEX(ACA!$E$2:$E$156, MATCH('Calcs - ACA values'!$A131,ACA!$B$2:$B$156,0))</f>
        <v>445</v>
      </c>
      <c r="O131" s="27">
        <f>O$4*INDEX(ACA!$E$2:$E$156, MATCH('Calcs - ACA values'!$A131,ACA!$B$2:$B$156,0))</f>
        <v>630</v>
      </c>
      <c r="P131" s="27">
        <f>P$4*INDEX(ACA!$E$2:$E$156, MATCH('Calcs - ACA values'!$A131,ACA!$B$2:$B$156,0))</f>
        <v>410</v>
      </c>
      <c r="Q131" s="27">
        <f>Q$4*INDEX(ACA!$E$2:$E$156, MATCH('Calcs - ACA values'!$A131,ACA!$B$2:$B$156,0))</f>
        <v>580</v>
      </c>
      <c r="R131" s="27">
        <f>R$4*INDEX(ACA!$E$2:$E$156, MATCH('Calcs - ACA values'!$A131,ACA!$B$2:$B$156,0))</f>
        <v>260</v>
      </c>
      <c r="S131" s="27">
        <f>S$4*INDEX(ACA!$E$2:$E$156, MATCH('Calcs - ACA values'!$A131,ACA!$B$2:$B$156,0))</f>
        <v>415</v>
      </c>
      <c r="T131" s="27">
        <f>T$4*INDEX(ACA!$E$2:$E$156, MATCH('Calcs - ACA values'!$A131,ACA!$B$2:$B$156,0))</f>
        <v>215</v>
      </c>
      <c r="U131" s="27">
        <f>U$4*INDEX(ACA!$E$2:$E$156, MATCH('Calcs - ACA values'!$A131,ACA!$B$2:$B$156,0))</f>
        <v>310</v>
      </c>
      <c r="V131" s="27">
        <f>V$4*INDEX(ACA!$E$2:$E$156, MATCH('Calcs - ACA values'!$A131,ACA!$B$2:$B$156,0))</f>
        <v>1095</v>
      </c>
      <c r="W131" s="27">
        <f>W$4*INDEX(ACA!$E$2:$E$156, MATCH('Calcs - ACA values'!$A131,ACA!$B$2:$B$156,0))</f>
        <v>1660</v>
      </c>
      <c r="X131" s="27">
        <f>X$4*INDEX(ACA!$E$2:$E$156, MATCH('Calcs - ACA values'!$A131,ACA!$B$2:$B$156,0))</f>
        <v>550</v>
      </c>
      <c r="Y131" s="27">
        <f>Y$4*INDEX(ACA!$E$2:$E$156, MATCH('Calcs - ACA values'!$A131,ACA!$B$2:$B$156,0))</f>
        <v>1485</v>
      </c>
      <c r="Z131" s="27">
        <f>Z$4*INDEX(ACA!$E$2:$E$156, MATCH('Calcs - ACA values'!$A131,ACA!$B$2:$B$156,0))</f>
        <v>117800</v>
      </c>
      <c r="AA131" s="27">
        <f>AA$4*INDEX(ACA!$E$2:$E$156, MATCH('Calcs - ACA values'!$A131,ACA!$B$2:$B$156,0))</f>
        <v>117800</v>
      </c>
      <c r="AB131" s="27">
        <f>AB$4*INDEX(ACA!$E$2:$E$156, MATCH('Calcs - ACA values'!$A131,ACA!$B$2:$B$156,0))</f>
        <v>45000</v>
      </c>
      <c r="AC131" s="27">
        <f>AC$4*INDEX(ACA!$E$2:$E$156, MATCH('Calcs - ACA values'!$A131,ACA!$B$2:$B$156,0))</f>
        <v>70000</v>
      </c>
      <c r="AD131" s="27">
        <f>AD$4*INDEX(ACA!$E$2:$E$156, MATCH('Calcs - ACA values'!$A131,ACA!$B$2:$B$156,0))</f>
        <v>0</v>
      </c>
      <c r="AE131" s="27">
        <f>AE$4*INDEX(ACA!$E$2:$E$156, MATCH('Calcs - ACA values'!$A131,ACA!$B$2:$B$156,0))</f>
        <v>900</v>
      </c>
      <c r="AF131" s="27">
        <f>AF$4*INDEX(ACA!$E$2:$E$156, MATCH('Calcs - ACA values'!$A131,ACA!$B$2:$B$156,0))</f>
        <v>1290</v>
      </c>
    </row>
    <row r="132" spans="1:32" x14ac:dyDescent="0.35">
      <c r="A132" s="11">
        <v>889</v>
      </c>
      <c r="B132" s="18" t="s">
        <v>133</v>
      </c>
      <c r="C132" s="27">
        <f>C$4*INDEX(ACA!$E$2:$E$156, MATCH('Calcs - ACA values'!$A132,ACA!$B$2:$B$156,0))</f>
        <v>3123</v>
      </c>
      <c r="D132" s="27">
        <f>D$4*INDEX(ACA!$E$2:$E$156, MATCH('Calcs - ACA values'!$A132,ACA!$B$2:$B$156,0))</f>
        <v>4404</v>
      </c>
      <c r="E132" s="27">
        <f>E$4*INDEX(ACA!$E$2:$E$156, MATCH('Calcs - ACA values'!$A132,ACA!$B$2:$B$156,0))</f>
        <v>4963</v>
      </c>
      <c r="F132" s="27">
        <f>F$4*INDEX(ACA!$E$2:$E$156, MATCH('Calcs - ACA values'!$A132,ACA!$B$2:$B$156,0))</f>
        <v>575</v>
      </c>
      <c r="G132" s="27">
        <f>G$4*INDEX(ACA!$E$2:$E$156, MATCH('Calcs - ACA values'!$A132,ACA!$B$2:$B$156,0))</f>
        <v>840</v>
      </c>
      <c r="H132" s="27">
        <f>H$4*INDEX(ACA!$E$2:$E$156, MATCH('Calcs - ACA values'!$A132,ACA!$B$2:$B$156,0))</f>
        <v>460</v>
      </c>
      <c r="I132" s="27">
        <f>I$4*INDEX(ACA!$E$2:$E$156, MATCH('Calcs - ACA values'!$A132,ACA!$B$2:$B$156,0))</f>
        <v>460</v>
      </c>
      <c r="J132" s="27">
        <f>J$4*INDEX(ACA!$E$2:$E$156, MATCH('Calcs - ACA values'!$A132,ACA!$B$2:$B$156,0))</f>
        <v>620</v>
      </c>
      <c r="K132" s="27">
        <f>K$4*INDEX(ACA!$E$2:$E$156, MATCH('Calcs - ACA values'!$A132,ACA!$B$2:$B$156,0))</f>
        <v>865</v>
      </c>
      <c r="L132" s="27">
        <f>L$4*INDEX(ACA!$E$2:$E$156, MATCH('Calcs - ACA values'!$A132,ACA!$B$2:$B$156,0))</f>
        <v>475</v>
      </c>
      <c r="M132" s="27">
        <f>M$4*INDEX(ACA!$E$2:$E$156, MATCH('Calcs - ACA values'!$A132,ACA!$B$2:$B$156,0))</f>
        <v>680</v>
      </c>
      <c r="N132" s="27">
        <f>N$4*INDEX(ACA!$E$2:$E$156, MATCH('Calcs - ACA values'!$A132,ACA!$B$2:$B$156,0))</f>
        <v>445</v>
      </c>
      <c r="O132" s="27">
        <f>O$4*INDEX(ACA!$E$2:$E$156, MATCH('Calcs - ACA values'!$A132,ACA!$B$2:$B$156,0))</f>
        <v>630</v>
      </c>
      <c r="P132" s="27">
        <f>P$4*INDEX(ACA!$E$2:$E$156, MATCH('Calcs - ACA values'!$A132,ACA!$B$2:$B$156,0))</f>
        <v>410</v>
      </c>
      <c r="Q132" s="27">
        <f>Q$4*INDEX(ACA!$E$2:$E$156, MATCH('Calcs - ACA values'!$A132,ACA!$B$2:$B$156,0))</f>
        <v>580</v>
      </c>
      <c r="R132" s="27">
        <f>R$4*INDEX(ACA!$E$2:$E$156, MATCH('Calcs - ACA values'!$A132,ACA!$B$2:$B$156,0))</f>
        <v>260</v>
      </c>
      <c r="S132" s="27">
        <f>S$4*INDEX(ACA!$E$2:$E$156, MATCH('Calcs - ACA values'!$A132,ACA!$B$2:$B$156,0))</f>
        <v>415</v>
      </c>
      <c r="T132" s="27">
        <f>T$4*INDEX(ACA!$E$2:$E$156, MATCH('Calcs - ACA values'!$A132,ACA!$B$2:$B$156,0))</f>
        <v>215</v>
      </c>
      <c r="U132" s="27">
        <f>U$4*INDEX(ACA!$E$2:$E$156, MATCH('Calcs - ACA values'!$A132,ACA!$B$2:$B$156,0))</f>
        <v>310</v>
      </c>
      <c r="V132" s="27">
        <f>V$4*INDEX(ACA!$E$2:$E$156, MATCH('Calcs - ACA values'!$A132,ACA!$B$2:$B$156,0))</f>
        <v>1095</v>
      </c>
      <c r="W132" s="27">
        <f>W$4*INDEX(ACA!$E$2:$E$156, MATCH('Calcs - ACA values'!$A132,ACA!$B$2:$B$156,0))</f>
        <v>1660</v>
      </c>
      <c r="X132" s="27">
        <f>X$4*INDEX(ACA!$E$2:$E$156, MATCH('Calcs - ACA values'!$A132,ACA!$B$2:$B$156,0))</f>
        <v>550</v>
      </c>
      <c r="Y132" s="27">
        <f>Y$4*INDEX(ACA!$E$2:$E$156, MATCH('Calcs - ACA values'!$A132,ACA!$B$2:$B$156,0))</f>
        <v>1485</v>
      </c>
      <c r="Z132" s="27">
        <f>Z$4*INDEX(ACA!$E$2:$E$156, MATCH('Calcs - ACA values'!$A132,ACA!$B$2:$B$156,0))</f>
        <v>117800</v>
      </c>
      <c r="AA132" s="27">
        <f>AA$4*INDEX(ACA!$E$2:$E$156, MATCH('Calcs - ACA values'!$A132,ACA!$B$2:$B$156,0))</f>
        <v>117800</v>
      </c>
      <c r="AB132" s="27">
        <f>AB$4*INDEX(ACA!$E$2:$E$156, MATCH('Calcs - ACA values'!$A132,ACA!$B$2:$B$156,0))</f>
        <v>45000</v>
      </c>
      <c r="AC132" s="27">
        <f>AC$4*INDEX(ACA!$E$2:$E$156, MATCH('Calcs - ACA values'!$A132,ACA!$B$2:$B$156,0))</f>
        <v>70000</v>
      </c>
      <c r="AD132" s="27">
        <f>AD$4*INDEX(ACA!$E$2:$E$156, MATCH('Calcs - ACA values'!$A132,ACA!$B$2:$B$156,0))</f>
        <v>0</v>
      </c>
      <c r="AE132" s="27">
        <f>AE$4*INDEX(ACA!$E$2:$E$156, MATCH('Calcs - ACA values'!$A132,ACA!$B$2:$B$156,0))</f>
        <v>900</v>
      </c>
      <c r="AF132" s="27">
        <f>AF$4*INDEX(ACA!$E$2:$E$156, MATCH('Calcs - ACA values'!$A132,ACA!$B$2:$B$156,0))</f>
        <v>1290</v>
      </c>
    </row>
    <row r="133" spans="1:32" x14ac:dyDescent="0.35">
      <c r="A133" s="11">
        <v>890</v>
      </c>
      <c r="B133" s="18" t="s">
        <v>134</v>
      </c>
      <c r="C133" s="27">
        <f>C$4*INDEX(ACA!$E$2:$E$156, MATCH('Calcs - ACA values'!$A133,ACA!$B$2:$B$156,0))</f>
        <v>3123</v>
      </c>
      <c r="D133" s="27">
        <f>D$4*INDEX(ACA!$E$2:$E$156, MATCH('Calcs - ACA values'!$A133,ACA!$B$2:$B$156,0))</f>
        <v>4404</v>
      </c>
      <c r="E133" s="27">
        <f>E$4*INDEX(ACA!$E$2:$E$156, MATCH('Calcs - ACA values'!$A133,ACA!$B$2:$B$156,0))</f>
        <v>4963</v>
      </c>
      <c r="F133" s="27">
        <f>F$4*INDEX(ACA!$E$2:$E$156, MATCH('Calcs - ACA values'!$A133,ACA!$B$2:$B$156,0))</f>
        <v>575</v>
      </c>
      <c r="G133" s="27">
        <f>G$4*INDEX(ACA!$E$2:$E$156, MATCH('Calcs - ACA values'!$A133,ACA!$B$2:$B$156,0))</f>
        <v>840</v>
      </c>
      <c r="H133" s="27">
        <f>H$4*INDEX(ACA!$E$2:$E$156, MATCH('Calcs - ACA values'!$A133,ACA!$B$2:$B$156,0))</f>
        <v>460</v>
      </c>
      <c r="I133" s="27">
        <f>I$4*INDEX(ACA!$E$2:$E$156, MATCH('Calcs - ACA values'!$A133,ACA!$B$2:$B$156,0))</f>
        <v>460</v>
      </c>
      <c r="J133" s="27">
        <f>J$4*INDEX(ACA!$E$2:$E$156, MATCH('Calcs - ACA values'!$A133,ACA!$B$2:$B$156,0))</f>
        <v>620</v>
      </c>
      <c r="K133" s="27">
        <f>K$4*INDEX(ACA!$E$2:$E$156, MATCH('Calcs - ACA values'!$A133,ACA!$B$2:$B$156,0))</f>
        <v>865</v>
      </c>
      <c r="L133" s="27">
        <f>L$4*INDEX(ACA!$E$2:$E$156, MATCH('Calcs - ACA values'!$A133,ACA!$B$2:$B$156,0))</f>
        <v>475</v>
      </c>
      <c r="M133" s="27">
        <f>M$4*INDEX(ACA!$E$2:$E$156, MATCH('Calcs - ACA values'!$A133,ACA!$B$2:$B$156,0))</f>
        <v>680</v>
      </c>
      <c r="N133" s="27">
        <f>N$4*INDEX(ACA!$E$2:$E$156, MATCH('Calcs - ACA values'!$A133,ACA!$B$2:$B$156,0))</f>
        <v>445</v>
      </c>
      <c r="O133" s="27">
        <f>O$4*INDEX(ACA!$E$2:$E$156, MATCH('Calcs - ACA values'!$A133,ACA!$B$2:$B$156,0))</f>
        <v>630</v>
      </c>
      <c r="P133" s="27">
        <f>P$4*INDEX(ACA!$E$2:$E$156, MATCH('Calcs - ACA values'!$A133,ACA!$B$2:$B$156,0))</f>
        <v>410</v>
      </c>
      <c r="Q133" s="27">
        <f>Q$4*INDEX(ACA!$E$2:$E$156, MATCH('Calcs - ACA values'!$A133,ACA!$B$2:$B$156,0))</f>
        <v>580</v>
      </c>
      <c r="R133" s="27">
        <f>R$4*INDEX(ACA!$E$2:$E$156, MATCH('Calcs - ACA values'!$A133,ACA!$B$2:$B$156,0))</f>
        <v>260</v>
      </c>
      <c r="S133" s="27">
        <f>S$4*INDEX(ACA!$E$2:$E$156, MATCH('Calcs - ACA values'!$A133,ACA!$B$2:$B$156,0))</f>
        <v>415</v>
      </c>
      <c r="T133" s="27">
        <f>T$4*INDEX(ACA!$E$2:$E$156, MATCH('Calcs - ACA values'!$A133,ACA!$B$2:$B$156,0))</f>
        <v>215</v>
      </c>
      <c r="U133" s="27">
        <f>U$4*INDEX(ACA!$E$2:$E$156, MATCH('Calcs - ACA values'!$A133,ACA!$B$2:$B$156,0))</f>
        <v>310</v>
      </c>
      <c r="V133" s="27">
        <f>V$4*INDEX(ACA!$E$2:$E$156, MATCH('Calcs - ACA values'!$A133,ACA!$B$2:$B$156,0))</f>
        <v>1095</v>
      </c>
      <c r="W133" s="27">
        <f>W$4*INDEX(ACA!$E$2:$E$156, MATCH('Calcs - ACA values'!$A133,ACA!$B$2:$B$156,0))</f>
        <v>1660</v>
      </c>
      <c r="X133" s="27">
        <f>X$4*INDEX(ACA!$E$2:$E$156, MATCH('Calcs - ACA values'!$A133,ACA!$B$2:$B$156,0))</f>
        <v>550</v>
      </c>
      <c r="Y133" s="27">
        <f>Y$4*INDEX(ACA!$E$2:$E$156, MATCH('Calcs - ACA values'!$A133,ACA!$B$2:$B$156,0))</f>
        <v>1485</v>
      </c>
      <c r="Z133" s="27">
        <f>Z$4*INDEX(ACA!$E$2:$E$156, MATCH('Calcs - ACA values'!$A133,ACA!$B$2:$B$156,0))</f>
        <v>117800</v>
      </c>
      <c r="AA133" s="27">
        <f>AA$4*INDEX(ACA!$E$2:$E$156, MATCH('Calcs - ACA values'!$A133,ACA!$B$2:$B$156,0))</f>
        <v>117800</v>
      </c>
      <c r="AB133" s="27">
        <f>AB$4*INDEX(ACA!$E$2:$E$156, MATCH('Calcs - ACA values'!$A133,ACA!$B$2:$B$156,0))</f>
        <v>45000</v>
      </c>
      <c r="AC133" s="27">
        <f>AC$4*INDEX(ACA!$E$2:$E$156, MATCH('Calcs - ACA values'!$A133,ACA!$B$2:$B$156,0))</f>
        <v>70000</v>
      </c>
      <c r="AD133" s="27">
        <f>AD$4*INDEX(ACA!$E$2:$E$156, MATCH('Calcs - ACA values'!$A133,ACA!$B$2:$B$156,0))</f>
        <v>0</v>
      </c>
      <c r="AE133" s="27">
        <f>AE$4*INDEX(ACA!$E$2:$E$156, MATCH('Calcs - ACA values'!$A133,ACA!$B$2:$B$156,0))</f>
        <v>900</v>
      </c>
      <c r="AF133" s="27">
        <f>AF$4*INDEX(ACA!$E$2:$E$156, MATCH('Calcs - ACA values'!$A133,ACA!$B$2:$B$156,0))</f>
        <v>1290</v>
      </c>
    </row>
    <row r="134" spans="1:32" x14ac:dyDescent="0.35">
      <c r="A134" s="11">
        <v>891</v>
      </c>
      <c r="B134" s="18" t="s">
        <v>135</v>
      </c>
      <c r="C134" s="27">
        <f>C$4*INDEX(ACA!$E$2:$E$156, MATCH('Calcs - ACA values'!$A134,ACA!$B$2:$B$156,0))</f>
        <v>3131.6194800000003</v>
      </c>
      <c r="D134" s="27">
        <f>D$4*INDEX(ACA!$E$2:$E$156, MATCH('Calcs - ACA values'!$A134,ACA!$B$2:$B$156,0))</f>
        <v>4416.1550400000006</v>
      </c>
      <c r="E134" s="27">
        <f>E$4*INDEX(ACA!$E$2:$E$156, MATCH('Calcs - ACA values'!$A134,ACA!$B$2:$B$156,0))</f>
        <v>4976.6978800000006</v>
      </c>
      <c r="F134" s="27">
        <f>F$4*INDEX(ACA!$E$2:$E$156, MATCH('Calcs - ACA values'!$A134,ACA!$B$2:$B$156,0))</f>
        <v>576.5870000000001</v>
      </c>
      <c r="G134" s="27">
        <f>G$4*INDEX(ACA!$E$2:$E$156, MATCH('Calcs - ACA values'!$A134,ACA!$B$2:$B$156,0))</f>
        <v>842.31840000000011</v>
      </c>
      <c r="H134" s="27">
        <f>H$4*INDEX(ACA!$E$2:$E$156, MATCH('Calcs - ACA values'!$A134,ACA!$B$2:$B$156,0))</f>
        <v>461.26960000000003</v>
      </c>
      <c r="I134" s="27">
        <f>I$4*INDEX(ACA!$E$2:$E$156, MATCH('Calcs - ACA values'!$A134,ACA!$B$2:$B$156,0))</f>
        <v>461.26960000000003</v>
      </c>
      <c r="J134" s="27">
        <f>J$4*INDEX(ACA!$E$2:$E$156, MATCH('Calcs - ACA values'!$A134,ACA!$B$2:$B$156,0))</f>
        <v>621.71120000000008</v>
      </c>
      <c r="K134" s="27">
        <f>K$4*INDEX(ACA!$E$2:$E$156, MATCH('Calcs - ACA values'!$A134,ACA!$B$2:$B$156,0))</f>
        <v>867.38740000000007</v>
      </c>
      <c r="L134" s="27">
        <f>L$4*INDEX(ACA!$E$2:$E$156, MATCH('Calcs - ACA values'!$A134,ACA!$B$2:$B$156,0))</f>
        <v>476.31100000000004</v>
      </c>
      <c r="M134" s="27">
        <f>M$4*INDEX(ACA!$E$2:$E$156, MATCH('Calcs - ACA values'!$A134,ACA!$B$2:$B$156,0))</f>
        <v>681.87680000000012</v>
      </c>
      <c r="N134" s="27">
        <f>N$4*INDEX(ACA!$E$2:$E$156, MATCH('Calcs - ACA values'!$A134,ACA!$B$2:$B$156,0))</f>
        <v>446.22820000000002</v>
      </c>
      <c r="O134" s="27">
        <f>O$4*INDEX(ACA!$E$2:$E$156, MATCH('Calcs - ACA values'!$A134,ACA!$B$2:$B$156,0))</f>
        <v>631.73880000000008</v>
      </c>
      <c r="P134" s="27">
        <f>P$4*INDEX(ACA!$E$2:$E$156, MATCH('Calcs - ACA values'!$A134,ACA!$B$2:$B$156,0))</f>
        <v>411.13160000000005</v>
      </c>
      <c r="Q134" s="27">
        <f>Q$4*INDEX(ACA!$E$2:$E$156, MATCH('Calcs - ACA values'!$A134,ACA!$B$2:$B$156,0))</f>
        <v>581.60080000000005</v>
      </c>
      <c r="R134" s="27">
        <f>R$4*INDEX(ACA!$E$2:$E$156, MATCH('Calcs - ACA values'!$A134,ACA!$B$2:$B$156,0))</f>
        <v>260.7176</v>
      </c>
      <c r="S134" s="27">
        <f>S$4*INDEX(ACA!$E$2:$E$156, MATCH('Calcs - ACA values'!$A134,ACA!$B$2:$B$156,0))</f>
        <v>416.14540000000005</v>
      </c>
      <c r="T134" s="27">
        <f>T$4*INDEX(ACA!$E$2:$E$156, MATCH('Calcs - ACA values'!$A134,ACA!$B$2:$B$156,0))</f>
        <v>215.59340000000003</v>
      </c>
      <c r="U134" s="27">
        <f>U$4*INDEX(ACA!$E$2:$E$156, MATCH('Calcs - ACA values'!$A134,ACA!$B$2:$B$156,0))</f>
        <v>310.85560000000004</v>
      </c>
      <c r="V134" s="27">
        <f>V$4*INDEX(ACA!$E$2:$E$156, MATCH('Calcs - ACA values'!$A134,ACA!$B$2:$B$156,0))</f>
        <v>1098.0222000000001</v>
      </c>
      <c r="W134" s="27">
        <f>W$4*INDEX(ACA!$E$2:$E$156, MATCH('Calcs - ACA values'!$A134,ACA!$B$2:$B$156,0))</f>
        <v>1664.5816000000002</v>
      </c>
      <c r="X134" s="27">
        <f>X$4*INDEX(ACA!$E$2:$E$156, MATCH('Calcs - ACA values'!$A134,ACA!$B$2:$B$156,0))</f>
        <v>551.51800000000003</v>
      </c>
      <c r="Y134" s="27">
        <f>Y$4*INDEX(ACA!$E$2:$E$156, MATCH('Calcs - ACA values'!$A134,ACA!$B$2:$B$156,0))</f>
        <v>1489.0986</v>
      </c>
      <c r="Z134" s="27">
        <f>Z$4*INDEX(ACA!$E$2:$E$156, MATCH('Calcs - ACA values'!$A134,ACA!$B$2:$B$156,0))</f>
        <v>118125.12800000001</v>
      </c>
      <c r="AA134" s="27">
        <f>AA$4*INDEX(ACA!$E$2:$E$156, MATCH('Calcs - ACA values'!$A134,ACA!$B$2:$B$156,0))</f>
        <v>118125.12800000001</v>
      </c>
      <c r="AB134" s="27">
        <f>AB$4*INDEX(ACA!$E$2:$E$156, MATCH('Calcs - ACA values'!$A134,ACA!$B$2:$B$156,0))</f>
        <v>45124.200000000004</v>
      </c>
      <c r="AC134" s="27">
        <f>AC$4*INDEX(ACA!$E$2:$E$156, MATCH('Calcs - ACA values'!$A134,ACA!$B$2:$B$156,0))</f>
        <v>70193.200000000012</v>
      </c>
      <c r="AD134" s="27">
        <f>AD$4*INDEX(ACA!$E$2:$E$156, MATCH('Calcs - ACA values'!$A134,ACA!$B$2:$B$156,0))</f>
        <v>0</v>
      </c>
      <c r="AE134" s="27">
        <f>AE$4*INDEX(ACA!$E$2:$E$156, MATCH('Calcs - ACA values'!$A134,ACA!$B$2:$B$156,0))</f>
        <v>902.48400000000004</v>
      </c>
      <c r="AF134" s="27">
        <f>AF$4*INDEX(ACA!$E$2:$E$156, MATCH('Calcs - ACA values'!$A134,ACA!$B$2:$B$156,0))</f>
        <v>1293.5604000000001</v>
      </c>
    </row>
    <row r="135" spans="1:32" x14ac:dyDescent="0.35">
      <c r="A135" s="11">
        <v>892</v>
      </c>
      <c r="B135" s="18" t="s">
        <v>136</v>
      </c>
      <c r="C135" s="27">
        <f>C$4*INDEX(ACA!$E$2:$E$156, MATCH('Calcs - ACA values'!$A135,ACA!$B$2:$B$156,0))</f>
        <v>3131.6194800000003</v>
      </c>
      <c r="D135" s="27">
        <f>D$4*INDEX(ACA!$E$2:$E$156, MATCH('Calcs - ACA values'!$A135,ACA!$B$2:$B$156,0))</f>
        <v>4416.1550400000006</v>
      </c>
      <c r="E135" s="27">
        <f>E$4*INDEX(ACA!$E$2:$E$156, MATCH('Calcs - ACA values'!$A135,ACA!$B$2:$B$156,0))</f>
        <v>4976.6978800000006</v>
      </c>
      <c r="F135" s="27">
        <f>F$4*INDEX(ACA!$E$2:$E$156, MATCH('Calcs - ACA values'!$A135,ACA!$B$2:$B$156,0))</f>
        <v>576.5870000000001</v>
      </c>
      <c r="G135" s="27">
        <f>G$4*INDEX(ACA!$E$2:$E$156, MATCH('Calcs - ACA values'!$A135,ACA!$B$2:$B$156,0))</f>
        <v>842.31840000000011</v>
      </c>
      <c r="H135" s="27">
        <f>H$4*INDEX(ACA!$E$2:$E$156, MATCH('Calcs - ACA values'!$A135,ACA!$B$2:$B$156,0))</f>
        <v>461.26960000000003</v>
      </c>
      <c r="I135" s="27">
        <f>I$4*INDEX(ACA!$E$2:$E$156, MATCH('Calcs - ACA values'!$A135,ACA!$B$2:$B$156,0))</f>
        <v>461.26960000000003</v>
      </c>
      <c r="J135" s="27">
        <f>J$4*INDEX(ACA!$E$2:$E$156, MATCH('Calcs - ACA values'!$A135,ACA!$B$2:$B$156,0))</f>
        <v>621.71120000000008</v>
      </c>
      <c r="K135" s="27">
        <f>K$4*INDEX(ACA!$E$2:$E$156, MATCH('Calcs - ACA values'!$A135,ACA!$B$2:$B$156,0))</f>
        <v>867.38740000000007</v>
      </c>
      <c r="L135" s="27">
        <f>L$4*INDEX(ACA!$E$2:$E$156, MATCH('Calcs - ACA values'!$A135,ACA!$B$2:$B$156,0))</f>
        <v>476.31100000000004</v>
      </c>
      <c r="M135" s="27">
        <f>M$4*INDEX(ACA!$E$2:$E$156, MATCH('Calcs - ACA values'!$A135,ACA!$B$2:$B$156,0))</f>
        <v>681.87680000000012</v>
      </c>
      <c r="N135" s="27">
        <f>N$4*INDEX(ACA!$E$2:$E$156, MATCH('Calcs - ACA values'!$A135,ACA!$B$2:$B$156,0))</f>
        <v>446.22820000000002</v>
      </c>
      <c r="O135" s="27">
        <f>O$4*INDEX(ACA!$E$2:$E$156, MATCH('Calcs - ACA values'!$A135,ACA!$B$2:$B$156,0))</f>
        <v>631.73880000000008</v>
      </c>
      <c r="P135" s="27">
        <f>P$4*INDEX(ACA!$E$2:$E$156, MATCH('Calcs - ACA values'!$A135,ACA!$B$2:$B$156,0))</f>
        <v>411.13160000000005</v>
      </c>
      <c r="Q135" s="27">
        <f>Q$4*INDEX(ACA!$E$2:$E$156, MATCH('Calcs - ACA values'!$A135,ACA!$B$2:$B$156,0))</f>
        <v>581.60080000000005</v>
      </c>
      <c r="R135" s="27">
        <f>R$4*INDEX(ACA!$E$2:$E$156, MATCH('Calcs - ACA values'!$A135,ACA!$B$2:$B$156,0))</f>
        <v>260.7176</v>
      </c>
      <c r="S135" s="27">
        <f>S$4*INDEX(ACA!$E$2:$E$156, MATCH('Calcs - ACA values'!$A135,ACA!$B$2:$B$156,0))</f>
        <v>416.14540000000005</v>
      </c>
      <c r="T135" s="27">
        <f>T$4*INDEX(ACA!$E$2:$E$156, MATCH('Calcs - ACA values'!$A135,ACA!$B$2:$B$156,0))</f>
        <v>215.59340000000003</v>
      </c>
      <c r="U135" s="27">
        <f>U$4*INDEX(ACA!$E$2:$E$156, MATCH('Calcs - ACA values'!$A135,ACA!$B$2:$B$156,0))</f>
        <v>310.85560000000004</v>
      </c>
      <c r="V135" s="27">
        <f>V$4*INDEX(ACA!$E$2:$E$156, MATCH('Calcs - ACA values'!$A135,ACA!$B$2:$B$156,0))</f>
        <v>1098.0222000000001</v>
      </c>
      <c r="W135" s="27">
        <f>W$4*INDEX(ACA!$E$2:$E$156, MATCH('Calcs - ACA values'!$A135,ACA!$B$2:$B$156,0))</f>
        <v>1664.5816000000002</v>
      </c>
      <c r="X135" s="27">
        <f>X$4*INDEX(ACA!$E$2:$E$156, MATCH('Calcs - ACA values'!$A135,ACA!$B$2:$B$156,0))</f>
        <v>551.51800000000003</v>
      </c>
      <c r="Y135" s="27">
        <f>Y$4*INDEX(ACA!$E$2:$E$156, MATCH('Calcs - ACA values'!$A135,ACA!$B$2:$B$156,0))</f>
        <v>1489.0986</v>
      </c>
      <c r="Z135" s="27">
        <f>Z$4*INDEX(ACA!$E$2:$E$156, MATCH('Calcs - ACA values'!$A135,ACA!$B$2:$B$156,0))</f>
        <v>118125.12800000001</v>
      </c>
      <c r="AA135" s="27">
        <f>AA$4*INDEX(ACA!$E$2:$E$156, MATCH('Calcs - ACA values'!$A135,ACA!$B$2:$B$156,0))</f>
        <v>118125.12800000001</v>
      </c>
      <c r="AB135" s="27">
        <f>AB$4*INDEX(ACA!$E$2:$E$156, MATCH('Calcs - ACA values'!$A135,ACA!$B$2:$B$156,0))</f>
        <v>45124.200000000004</v>
      </c>
      <c r="AC135" s="27">
        <f>AC$4*INDEX(ACA!$E$2:$E$156, MATCH('Calcs - ACA values'!$A135,ACA!$B$2:$B$156,0))</f>
        <v>70193.200000000012</v>
      </c>
      <c r="AD135" s="27">
        <f>AD$4*INDEX(ACA!$E$2:$E$156, MATCH('Calcs - ACA values'!$A135,ACA!$B$2:$B$156,0))</f>
        <v>0</v>
      </c>
      <c r="AE135" s="27">
        <f>AE$4*INDEX(ACA!$E$2:$E$156, MATCH('Calcs - ACA values'!$A135,ACA!$B$2:$B$156,0))</f>
        <v>902.48400000000004</v>
      </c>
      <c r="AF135" s="27">
        <f>AF$4*INDEX(ACA!$E$2:$E$156, MATCH('Calcs - ACA values'!$A135,ACA!$B$2:$B$156,0))</f>
        <v>1293.5604000000001</v>
      </c>
    </row>
    <row r="136" spans="1:32" x14ac:dyDescent="0.35">
      <c r="A136" s="11">
        <v>893</v>
      </c>
      <c r="B136" s="18" t="s">
        <v>137</v>
      </c>
      <c r="C136" s="27">
        <f>C$4*INDEX(ACA!$E$2:$E$156, MATCH('Calcs - ACA values'!$A136,ACA!$B$2:$B$156,0))</f>
        <v>3123</v>
      </c>
      <c r="D136" s="27">
        <f>D$4*INDEX(ACA!$E$2:$E$156, MATCH('Calcs - ACA values'!$A136,ACA!$B$2:$B$156,0))</f>
        <v>4404</v>
      </c>
      <c r="E136" s="27">
        <f>E$4*INDEX(ACA!$E$2:$E$156, MATCH('Calcs - ACA values'!$A136,ACA!$B$2:$B$156,0))</f>
        <v>4963</v>
      </c>
      <c r="F136" s="27">
        <f>F$4*INDEX(ACA!$E$2:$E$156, MATCH('Calcs - ACA values'!$A136,ACA!$B$2:$B$156,0))</f>
        <v>575</v>
      </c>
      <c r="G136" s="27">
        <f>G$4*INDEX(ACA!$E$2:$E$156, MATCH('Calcs - ACA values'!$A136,ACA!$B$2:$B$156,0))</f>
        <v>840</v>
      </c>
      <c r="H136" s="27">
        <f>H$4*INDEX(ACA!$E$2:$E$156, MATCH('Calcs - ACA values'!$A136,ACA!$B$2:$B$156,0))</f>
        <v>460</v>
      </c>
      <c r="I136" s="27">
        <f>I$4*INDEX(ACA!$E$2:$E$156, MATCH('Calcs - ACA values'!$A136,ACA!$B$2:$B$156,0))</f>
        <v>460</v>
      </c>
      <c r="J136" s="27">
        <f>J$4*INDEX(ACA!$E$2:$E$156, MATCH('Calcs - ACA values'!$A136,ACA!$B$2:$B$156,0))</f>
        <v>620</v>
      </c>
      <c r="K136" s="27">
        <f>K$4*INDEX(ACA!$E$2:$E$156, MATCH('Calcs - ACA values'!$A136,ACA!$B$2:$B$156,0))</f>
        <v>865</v>
      </c>
      <c r="L136" s="27">
        <f>L$4*INDEX(ACA!$E$2:$E$156, MATCH('Calcs - ACA values'!$A136,ACA!$B$2:$B$156,0))</f>
        <v>475</v>
      </c>
      <c r="M136" s="27">
        <f>M$4*INDEX(ACA!$E$2:$E$156, MATCH('Calcs - ACA values'!$A136,ACA!$B$2:$B$156,0))</f>
        <v>680</v>
      </c>
      <c r="N136" s="27">
        <f>N$4*INDEX(ACA!$E$2:$E$156, MATCH('Calcs - ACA values'!$A136,ACA!$B$2:$B$156,0))</f>
        <v>445</v>
      </c>
      <c r="O136" s="27">
        <f>O$4*INDEX(ACA!$E$2:$E$156, MATCH('Calcs - ACA values'!$A136,ACA!$B$2:$B$156,0))</f>
        <v>630</v>
      </c>
      <c r="P136" s="27">
        <f>P$4*INDEX(ACA!$E$2:$E$156, MATCH('Calcs - ACA values'!$A136,ACA!$B$2:$B$156,0))</f>
        <v>410</v>
      </c>
      <c r="Q136" s="27">
        <f>Q$4*INDEX(ACA!$E$2:$E$156, MATCH('Calcs - ACA values'!$A136,ACA!$B$2:$B$156,0))</f>
        <v>580</v>
      </c>
      <c r="R136" s="27">
        <f>R$4*INDEX(ACA!$E$2:$E$156, MATCH('Calcs - ACA values'!$A136,ACA!$B$2:$B$156,0))</f>
        <v>260</v>
      </c>
      <c r="S136" s="27">
        <f>S$4*INDEX(ACA!$E$2:$E$156, MATCH('Calcs - ACA values'!$A136,ACA!$B$2:$B$156,0))</f>
        <v>415</v>
      </c>
      <c r="T136" s="27">
        <f>T$4*INDEX(ACA!$E$2:$E$156, MATCH('Calcs - ACA values'!$A136,ACA!$B$2:$B$156,0))</f>
        <v>215</v>
      </c>
      <c r="U136" s="27">
        <f>U$4*INDEX(ACA!$E$2:$E$156, MATCH('Calcs - ACA values'!$A136,ACA!$B$2:$B$156,0))</f>
        <v>310</v>
      </c>
      <c r="V136" s="27">
        <f>V$4*INDEX(ACA!$E$2:$E$156, MATCH('Calcs - ACA values'!$A136,ACA!$B$2:$B$156,0))</f>
        <v>1095</v>
      </c>
      <c r="W136" s="27">
        <f>W$4*INDEX(ACA!$E$2:$E$156, MATCH('Calcs - ACA values'!$A136,ACA!$B$2:$B$156,0))</f>
        <v>1660</v>
      </c>
      <c r="X136" s="27">
        <f>X$4*INDEX(ACA!$E$2:$E$156, MATCH('Calcs - ACA values'!$A136,ACA!$B$2:$B$156,0))</f>
        <v>550</v>
      </c>
      <c r="Y136" s="27">
        <f>Y$4*INDEX(ACA!$E$2:$E$156, MATCH('Calcs - ACA values'!$A136,ACA!$B$2:$B$156,0))</f>
        <v>1485</v>
      </c>
      <c r="Z136" s="27">
        <f>Z$4*INDEX(ACA!$E$2:$E$156, MATCH('Calcs - ACA values'!$A136,ACA!$B$2:$B$156,0))</f>
        <v>117800</v>
      </c>
      <c r="AA136" s="27">
        <f>AA$4*INDEX(ACA!$E$2:$E$156, MATCH('Calcs - ACA values'!$A136,ACA!$B$2:$B$156,0))</f>
        <v>117800</v>
      </c>
      <c r="AB136" s="27">
        <f>AB$4*INDEX(ACA!$E$2:$E$156, MATCH('Calcs - ACA values'!$A136,ACA!$B$2:$B$156,0))</f>
        <v>45000</v>
      </c>
      <c r="AC136" s="27">
        <f>AC$4*INDEX(ACA!$E$2:$E$156, MATCH('Calcs - ACA values'!$A136,ACA!$B$2:$B$156,0))</f>
        <v>70000</v>
      </c>
      <c r="AD136" s="27">
        <f>AD$4*INDEX(ACA!$E$2:$E$156, MATCH('Calcs - ACA values'!$A136,ACA!$B$2:$B$156,0))</f>
        <v>0</v>
      </c>
      <c r="AE136" s="27">
        <f>AE$4*INDEX(ACA!$E$2:$E$156, MATCH('Calcs - ACA values'!$A136,ACA!$B$2:$B$156,0))</f>
        <v>900</v>
      </c>
      <c r="AF136" s="27">
        <f>AF$4*INDEX(ACA!$E$2:$E$156, MATCH('Calcs - ACA values'!$A136,ACA!$B$2:$B$156,0))</f>
        <v>1290</v>
      </c>
    </row>
    <row r="137" spans="1:32" x14ac:dyDescent="0.35">
      <c r="A137" s="11">
        <v>894</v>
      </c>
      <c r="B137" s="18" t="s">
        <v>138</v>
      </c>
      <c r="C137" s="27">
        <f>C$4*INDEX(ACA!$E$2:$E$156, MATCH('Calcs - ACA values'!$A137,ACA!$B$2:$B$156,0))</f>
        <v>3123</v>
      </c>
      <c r="D137" s="27">
        <f>D$4*INDEX(ACA!$E$2:$E$156, MATCH('Calcs - ACA values'!$A137,ACA!$B$2:$B$156,0))</f>
        <v>4404</v>
      </c>
      <c r="E137" s="27">
        <f>E$4*INDEX(ACA!$E$2:$E$156, MATCH('Calcs - ACA values'!$A137,ACA!$B$2:$B$156,0))</f>
        <v>4963</v>
      </c>
      <c r="F137" s="27">
        <f>F$4*INDEX(ACA!$E$2:$E$156, MATCH('Calcs - ACA values'!$A137,ACA!$B$2:$B$156,0))</f>
        <v>575</v>
      </c>
      <c r="G137" s="27">
        <f>G$4*INDEX(ACA!$E$2:$E$156, MATCH('Calcs - ACA values'!$A137,ACA!$B$2:$B$156,0))</f>
        <v>840</v>
      </c>
      <c r="H137" s="27">
        <f>H$4*INDEX(ACA!$E$2:$E$156, MATCH('Calcs - ACA values'!$A137,ACA!$B$2:$B$156,0))</f>
        <v>460</v>
      </c>
      <c r="I137" s="27">
        <f>I$4*INDEX(ACA!$E$2:$E$156, MATCH('Calcs - ACA values'!$A137,ACA!$B$2:$B$156,0))</f>
        <v>460</v>
      </c>
      <c r="J137" s="27">
        <f>J$4*INDEX(ACA!$E$2:$E$156, MATCH('Calcs - ACA values'!$A137,ACA!$B$2:$B$156,0))</f>
        <v>620</v>
      </c>
      <c r="K137" s="27">
        <f>K$4*INDEX(ACA!$E$2:$E$156, MATCH('Calcs - ACA values'!$A137,ACA!$B$2:$B$156,0))</f>
        <v>865</v>
      </c>
      <c r="L137" s="27">
        <f>L$4*INDEX(ACA!$E$2:$E$156, MATCH('Calcs - ACA values'!$A137,ACA!$B$2:$B$156,0))</f>
        <v>475</v>
      </c>
      <c r="M137" s="27">
        <f>M$4*INDEX(ACA!$E$2:$E$156, MATCH('Calcs - ACA values'!$A137,ACA!$B$2:$B$156,0))</f>
        <v>680</v>
      </c>
      <c r="N137" s="27">
        <f>N$4*INDEX(ACA!$E$2:$E$156, MATCH('Calcs - ACA values'!$A137,ACA!$B$2:$B$156,0))</f>
        <v>445</v>
      </c>
      <c r="O137" s="27">
        <f>O$4*INDEX(ACA!$E$2:$E$156, MATCH('Calcs - ACA values'!$A137,ACA!$B$2:$B$156,0))</f>
        <v>630</v>
      </c>
      <c r="P137" s="27">
        <f>P$4*INDEX(ACA!$E$2:$E$156, MATCH('Calcs - ACA values'!$A137,ACA!$B$2:$B$156,0))</f>
        <v>410</v>
      </c>
      <c r="Q137" s="27">
        <f>Q$4*INDEX(ACA!$E$2:$E$156, MATCH('Calcs - ACA values'!$A137,ACA!$B$2:$B$156,0))</f>
        <v>580</v>
      </c>
      <c r="R137" s="27">
        <f>R$4*INDEX(ACA!$E$2:$E$156, MATCH('Calcs - ACA values'!$A137,ACA!$B$2:$B$156,0))</f>
        <v>260</v>
      </c>
      <c r="S137" s="27">
        <f>S$4*INDEX(ACA!$E$2:$E$156, MATCH('Calcs - ACA values'!$A137,ACA!$B$2:$B$156,0))</f>
        <v>415</v>
      </c>
      <c r="T137" s="27">
        <f>T$4*INDEX(ACA!$E$2:$E$156, MATCH('Calcs - ACA values'!$A137,ACA!$B$2:$B$156,0))</f>
        <v>215</v>
      </c>
      <c r="U137" s="27">
        <f>U$4*INDEX(ACA!$E$2:$E$156, MATCH('Calcs - ACA values'!$A137,ACA!$B$2:$B$156,0))</f>
        <v>310</v>
      </c>
      <c r="V137" s="27">
        <f>V$4*INDEX(ACA!$E$2:$E$156, MATCH('Calcs - ACA values'!$A137,ACA!$B$2:$B$156,0))</f>
        <v>1095</v>
      </c>
      <c r="W137" s="27">
        <f>W$4*INDEX(ACA!$E$2:$E$156, MATCH('Calcs - ACA values'!$A137,ACA!$B$2:$B$156,0))</f>
        <v>1660</v>
      </c>
      <c r="X137" s="27">
        <f>X$4*INDEX(ACA!$E$2:$E$156, MATCH('Calcs - ACA values'!$A137,ACA!$B$2:$B$156,0))</f>
        <v>550</v>
      </c>
      <c r="Y137" s="27">
        <f>Y$4*INDEX(ACA!$E$2:$E$156, MATCH('Calcs - ACA values'!$A137,ACA!$B$2:$B$156,0))</f>
        <v>1485</v>
      </c>
      <c r="Z137" s="27">
        <f>Z$4*INDEX(ACA!$E$2:$E$156, MATCH('Calcs - ACA values'!$A137,ACA!$B$2:$B$156,0))</f>
        <v>117800</v>
      </c>
      <c r="AA137" s="27">
        <f>AA$4*INDEX(ACA!$E$2:$E$156, MATCH('Calcs - ACA values'!$A137,ACA!$B$2:$B$156,0))</f>
        <v>117800</v>
      </c>
      <c r="AB137" s="27">
        <f>AB$4*INDEX(ACA!$E$2:$E$156, MATCH('Calcs - ACA values'!$A137,ACA!$B$2:$B$156,0))</f>
        <v>45000</v>
      </c>
      <c r="AC137" s="27">
        <f>AC$4*INDEX(ACA!$E$2:$E$156, MATCH('Calcs - ACA values'!$A137,ACA!$B$2:$B$156,0))</f>
        <v>70000</v>
      </c>
      <c r="AD137" s="27">
        <f>AD$4*INDEX(ACA!$E$2:$E$156, MATCH('Calcs - ACA values'!$A137,ACA!$B$2:$B$156,0))</f>
        <v>0</v>
      </c>
      <c r="AE137" s="27">
        <f>AE$4*INDEX(ACA!$E$2:$E$156, MATCH('Calcs - ACA values'!$A137,ACA!$B$2:$B$156,0))</f>
        <v>900</v>
      </c>
      <c r="AF137" s="27">
        <f>AF$4*INDEX(ACA!$E$2:$E$156, MATCH('Calcs - ACA values'!$A137,ACA!$B$2:$B$156,0))</f>
        <v>1290</v>
      </c>
    </row>
    <row r="138" spans="1:32" x14ac:dyDescent="0.35">
      <c r="A138" s="11">
        <v>895</v>
      </c>
      <c r="B138" s="18" t="s">
        <v>139</v>
      </c>
      <c r="C138" s="27">
        <f>C$4*INDEX(ACA!$E$2:$E$156, MATCH('Calcs - ACA values'!$A138,ACA!$B$2:$B$156,0))</f>
        <v>3134.3052600000001</v>
      </c>
      <c r="D138" s="27">
        <f>D$4*INDEX(ACA!$E$2:$E$156, MATCH('Calcs - ACA values'!$A138,ACA!$B$2:$B$156,0))</f>
        <v>4419.9424799999997</v>
      </c>
      <c r="E138" s="27">
        <f>E$4*INDEX(ACA!$E$2:$E$156, MATCH('Calcs - ACA values'!$A138,ACA!$B$2:$B$156,0))</f>
        <v>4980.9660599999997</v>
      </c>
      <c r="F138" s="27">
        <f>F$4*INDEX(ACA!$E$2:$E$156, MATCH('Calcs - ACA values'!$A138,ACA!$B$2:$B$156,0))</f>
        <v>577.08150000000001</v>
      </c>
      <c r="G138" s="27">
        <f>G$4*INDEX(ACA!$E$2:$E$156, MATCH('Calcs - ACA values'!$A138,ACA!$B$2:$B$156,0))</f>
        <v>843.04079999999999</v>
      </c>
      <c r="H138" s="27">
        <f>H$4*INDEX(ACA!$E$2:$E$156, MATCH('Calcs - ACA values'!$A138,ACA!$B$2:$B$156,0))</f>
        <v>461.66519999999997</v>
      </c>
      <c r="I138" s="27">
        <f>I$4*INDEX(ACA!$E$2:$E$156, MATCH('Calcs - ACA values'!$A138,ACA!$B$2:$B$156,0))</f>
        <v>461.66519999999997</v>
      </c>
      <c r="J138" s="27">
        <f>J$4*INDEX(ACA!$E$2:$E$156, MATCH('Calcs - ACA values'!$A138,ACA!$B$2:$B$156,0))</f>
        <v>622.24439999999993</v>
      </c>
      <c r="K138" s="27">
        <f>K$4*INDEX(ACA!$E$2:$E$156, MATCH('Calcs - ACA values'!$A138,ACA!$B$2:$B$156,0))</f>
        <v>868.13130000000001</v>
      </c>
      <c r="L138" s="27">
        <f>L$4*INDEX(ACA!$E$2:$E$156, MATCH('Calcs - ACA values'!$A138,ACA!$B$2:$B$156,0))</f>
        <v>476.71949999999998</v>
      </c>
      <c r="M138" s="27">
        <f>M$4*INDEX(ACA!$E$2:$E$156, MATCH('Calcs - ACA values'!$A138,ACA!$B$2:$B$156,0))</f>
        <v>682.46159999999998</v>
      </c>
      <c r="N138" s="27">
        <f>N$4*INDEX(ACA!$E$2:$E$156, MATCH('Calcs - ACA values'!$A138,ACA!$B$2:$B$156,0))</f>
        <v>446.61089999999996</v>
      </c>
      <c r="O138" s="27">
        <f>O$4*INDEX(ACA!$E$2:$E$156, MATCH('Calcs - ACA values'!$A138,ACA!$B$2:$B$156,0))</f>
        <v>632.28059999999994</v>
      </c>
      <c r="P138" s="27">
        <f>P$4*INDEX(ACA!$E$2:$E$156, MATCH('Calcs - ACA values'!$A138,ACA!$B$2:$B$156,0))</f>
        <v>411.48419999999999</v>
      </c>
      <c r="Q138" s="27">
        <f>Q$4*INDEX(ACA!$E$2:$E$156, MATCH('Calcs - ACA values'!$A138,ACA!$B$2:$B$156,0))</f>
        <v>582.09960000000001</v>
      </c>
      <c r="R138" s="27">
        <f>R$4*INDEX(ACA!$E$2:$E$156, MATCH('Calcs - ACA values'!$A138,ACA!$B$2:$B$156,0))</f>
        <v>260.94119999999998</v>
      </c>
      <c r="S138" s="27">
        <f>S$4*INDEX(ACA!$E$2:$E$156, MATCH('Calcs - ACA values'!$A138,ACA!$B$2:$B$156,0))</f>
        <v>416.50229999999999</v>
      </c>
      <c r="T138" s="27">
        <f>T$4*INDEX(ACA!$E$2:$E$156, MATCH('Calcs - ACA values'!$A138,ACA!$B$2:$B$156,0))</f>
        <v>215.7783</v>
      </c>
      <c r="U138" s="27">
        <f>U$4*INDEX(ACA!$E$2:$E$156, MATCH('Calcs - ACA values'!$A138,ACA!$B$2:$B$156,0))</f>
        <v>311.12219999999996</v>
      </c>
      <c r="V138" s="27">
        <f>V$4*INDEX(ACA!$E$2:$E$156, MATCH('Calcs - ACA values'!$A138,ACA!$B$2:$B$156,0))</f>
        <v>1098.9639</v>
      </c>
      <c r="W138" s="27">
        <f>W$4*INDEX(ACA!$E$2:$E$156, MATCH('Calcs - ACA values'!$A138,ACA!$B$2:$B$156,0))</f>
        <v>1666.0092</v>
      </c>
      <c r="X138" s="27">
        <f>X$4*INDEX(ACA!$E$2:$E$156, MATCH('Calcs - ACA values'!$A138,ACA!$B$2:$B$156,0))</f>
        <v>551.99099999999999</v>
      </c>
      <c r="Y138" s="27">
        <f>Y$4*INDEX(ACA!$E$2:$E$156, MATCH('Calcs - ACA values'!$A138,ACA!$B$2:$B$156,0))</f>
        <v>1490.3756999999998</v>
      </c>
      <c r="Z138" s="27">
        <f>Z$4*INDEX(ACA!$E$2:$E$156, MATCH('Calcs - ACA values'!$A138,ACA!$B$2:$B$156,0))</f>
        <v>118226.436</v>
      </c>
      <c r="AA138" s="27">
        <f>AA$4*INDEX(ACA!$E$2:$E$156, MATCH('Calcs - ACA values'!$A138,ACA!$B$2:$B$156,0))</f>
        <v>118226.436</v>
      </c>
      <c r="AB138" s="27">
        <f>AB$4*INDEX(ACA!$E$2:$E$156, MATCH('Calcs - ACA values'!$A138,ACA!$B$2:$B$156,0))</f>
        <v>45162.9</v>
      </c>
      <c r="AC138" s="27">
        <f>AC$4*INDEX(ACA!$E$2:$E$156, MATCH('Calcs - ACA values'!$A138,ACA!$B$2:$B$156,0))</f>
        <v>70253.399999999994</v>
      </c>
      <c r="AD138" s="27">
        <f>AD$4*INDEX(ACA!$E$2:$E$156, MATCH('Calcs - ACA values'!$A138,ACA!$B$2:$B$156,0))</f>
        <v>0</v>
      </c>
      <c r="AE138" s="27">
        <f>AE$4*INDEX(ACA!$E$2:$E$156, MATCH('Calcs - ACA values'!$A138,ACA!$B$2:$B$156,0))</f>
        <v>903.25799999999992</v>
      </c>
      <c r="AF138" s="27">
        <f>AF$4*INDEX(ACA!$E$2:$E$156, MATCH('Calcs - ACA values'!$A138,ACA!$B$2:$B$156,0))</f>
        <v>1294.6697999999999</v>
      </c>
    </row>
    <row r="139" spans="1:32" x14ac:dyDescent="0.35">
      <c r="A139" s="11">
        <v>896</v>
      </c>
      <c r="B139" s="18" t="s">
        <v>140</v>
      </c>
      <c r="C139" s="27">
        <f>C$4*INDEX(ACA!$E$2:$E$156, MATCH('Calcs - ACA values'!$A139,ACA!$B$2:$B$156,0))</f>
        <v>3134.3052600000001</v>
      </c>
      <c r="D139" s="27">
        <f>D$4*INDEX(ACA!$E$2:$E$156, MATCH('Calcs - ACA values'!$A139,ACA!$B$2:$B$156,0))</f>
        <v>4419.9424799999997</v>
      </c>
      <c r="E139" s="27">
        <f>E$4*INDEX(ACA!$E$2:$E$156, MATCH('Calcs - ACA values'!$A139,ACA!$B$2:$B$156,0))</f>
        <v>4980.9660599999997</v>
      </c>
      <c r="F139" s="27">
        <f>F$4*INDEX(ACA!$E$2:$E$156, MATCH('Calcs - ACA values'!$A139,ACA!$B$2:$B$156,0))</f>
        <v>577.08150000000001</v>
      </c>
      <c r="G139" s="27">
        <f>G$4*INDEX(ACA!$E$2:$E$156, MATCH('Calcs - ACA values'!$A139,ACA!$B$2:$B$156,0))</f>
        <v>843.04079999999999</v>
      </c>
      <c r="H139" s="27">
        <f>H$4*INDEX(ACA!$E$2:$E$156, MATCH('Calcs - ACA values'!$A139,ACA!$B$2:$B$156,0))</f>
        <v>461.66519999999997</v>
      </c>
      <c r="I139" s="27">
        <f>I$4*INDEX(ACA!$E$2:$E$156, MATCH('Calcs - ACA values'!$A139,ACA!$B$2:$B$156,0))</f>
        <v>461.66519999999997</v>
      </c>
      <c r="J139" s="27">
        <f>J$4*INDEX(ACA!$E$2:$E$156, MATCH('Calcs - ACA values'!$A139,ACA!$B$2:$B$156,0))</f>
        <v>622.24439999999993</v>
      </c>
      <c r="K139" s="27">
        <f>K$4*INDEX(ACA!$E$2:$E$156, MATCH('Calcs - ACA values'!$A139,ACA!$B$2:$B$156,0))</f>
        <v>868.13130000000001</v>
      </c>
      <c r="L139" s="27">
        <f>L$4*INDEX(ACA!$E$2:$E$156, MATCH('Calcs - ACA values'!$A139,ACA!$B$2:$B$156,0))</f>
        <v>476.71949999999998</v>
      </c>
      <c r="M139" s="27">
        <f>M$4*INDEX(ACA!$E$2:$E$156, MATCH('Calcs - ACA values'!$A139,ACA!$B$2:$B$156,0))</f>
        <v>682.46159999999998</v>
      </c>
      <c r="N139" s="27">
        <f>N$4*INDEX(ACA!$E$2:$E$156, MATCH('Calcs - ACA values'!$A139,ACA!$B$2:$B$156,0))</f>
        <v>446.61089999999996</v>
      </c>
      <c r="O139" s="27">
        <f>O$4*INDEX(ACA!$E$2:$E$156, MATCH('Calcs - ACA values'!$A139,ACA!$B$2:$B$156,0))</f>
        <v>632.28059999999994</v>
      </c>
      <c r="P139" s="27">
        <f>P$4*INDEX(ACA!$E$2:$E$156, MATCH('Calcs - ACA values'!$A139,ACA!$B$2:$B$156,0))</f>
        <v>411.48419999999999</v>
      </c>
      <c r="Q139" s="27">
        <f>Q$4*INDEX(ACA!$E$2:$E$156, MATCH('Calcs - ACA values'!$A139,ACA!$B$2:$B$156,0))</f>
        <v>582.09960000000001</v>
      </c>
      <c r="R139" s="27">
        <f>R$4*INDEX(ACA!$E$2:$E$156, MATCH('Calcs - ACA values'!$A139,ACA!$B$2:$B$156,0))</f>
        <v>260.94119999999998</v>
      </c>
      <c r="S139" s="27">
        <f>S$4*INDEX(ACA!$E$2:$E$156, MATCH('Calcs - ACA values'!$A139,ACA!$B$2:$B$156,0))</f>
        <v>416.50229999999999</v>
      </c>
      <c r="T139" s="27">
        <f>T$4*INDEX(ACA!$E$2:$E$156, MATCH('Calcs - ACA values'!$A139,ACA!$B$2:$B$156,0))</f>
        <v>215.7783</v>
      </c>
      <c r="U139" s="27">
        <f>U$4*INDEX(ACA!$E$2:$E$156, MATCH('Calcs - ACA values'!$A139,ACA!$B$2:$B$156,0))</f>
        <v>311.12219999999996</v>
      </c>
      <c r="V139" s="27">
        <f>V$4*INDEX(ACA!$E$2:$E$156, MATCH('Calcs - ACA values'!$A139,ACA!$B$2:$B$156,0))</f>
        <v>1098.9639</v>
      </c>
      <c r="W139" s="27">
        <f>W$4*INDEX(ACA!$E$2:$E$156, MATCH('Calcs - ACA values'!$A139,ACA!$B$2:$B$156,0))</f>
        <v>1666.0092</v>
      </c>
      <c r="X139" s="27">
        <f>X$4*INDEX(ACA!$E$2:$E$156, MATCH('Calcs - ACA values'!$A139,ACA!$B$2:$B$156,0))</f>
        <v>551.99099999999999</v>
      </c>
      <c r="Y139" s="27">
        <f>Y$4*INDEX(ACA!$E$2:$E$156, MATCH('Calcs - ACA values'!$A139,ACA!$B$2:$B$156,0))</f>
        <v>1490.3756999999998</v>
      </c>
      <c r="Z139" s="27">
        <f>Z$4*INDEX(ACA!$E$2:$E$156, MATCH('Calcs - ACA values'!$A139,ACA!$B$2:$B$156,0))</f>
        <v>118226.436</v>
      </c>
      <c r="AA139" s="27">
        <f>AA$4*INDEX(ACA!$E$2:$E$156, MATCH('Calcs - ACA values'!$A139,ACA!$B$2:$B$156,0))</f>
        <v>118226.436</v>
      </c>
      <c r="AB139" s="27">
        <f>AB$4*INDEX(ACA!$E$2:$E$156, MATCH('Calcs - ACA values'!$A139,ACA!$B$2:$B$156,0))</f>
        <v>45162.9</v>
      </c>
      <c r="AC139" s="27">
        <f>AC$4*INDEX(ACA!$E$2:$E$156, MATCH('Calcs - ACA values'!$A139,ACA!$B$2:$B$156,0))</f>
        <v>70253.399999999994</v>
      </c>
      <c r="AD139" s="27">
        <f>AD$4*INDEX(ACA!$E$2:$E$156, MATCH('Calcs - ACA values'!$A139,ACA!$B$2:$B$156,0))</f>
        <v>0</v>
      </c>
      <c r="AE139" s="27">
        <f>AE$4*INDEX(ACA!$E$2:$E$156, MATCH('Calcs - ACA values'!$A139,ACA!$B$2:$B$156,0))</f>
        <v>903.25799999999992</v>
      </c>
      <c r="AF139" s="27">
        <f>AF$4*INDEX(ACA!$E$2:$E$156, MATCH('Calcs - ACA values'!$A139,ACA!$B$2:$B$156,0))</f>
        <v>1294.6697999999999</v>
      </c>
    </row>
    <row r="140" spans="1:32" x14ac:dyDescent="0.35">
      <c r="A140" s="11">
        <v>908</v>
      </c>
      <c r="B140" s="18" t="s">
        <v>141</v>
      </c>
      <c r="C140" s="27">
        <f>C$4*INDEX(ACA!$E$2:$E$156, MATCH('Calcs - ACA values'!$A140,ACA!$B$2:$B$156,0))</f>
        <v>3123</v>
      </c>
      <c r="D140" s="27">
        <f>D$4*INDEX(ACA!$E$2:$E$156, MATCH('Calcs - ACA values'!$A140,ACA!$B$2:$B$156,0))</f>
        <v>4404</v>
      </c>
      <c r="E140" s="27">
        <f>E$4*INDEX(ACA!$E$2:$E$156, MATCH('Calcs - ACA values'!$A140,ACA!$B$2:$B$156,0))</f>
        <v>4963</v>
      </c>
      <c r="F140" s="27">
        <f>F$4*INDEX(ACA!$E$2:$E$156, MATCH('Calcs - ACA values'!$A140,ACA!$B$2:$B$156,0))</f>
        <v>575</v>
      </c>
      <c r="G140" s="27">
        <f>G$4*INDEX(ACA!$E$2:$E$156, MATCH('Calcs - ACA values'!$A140,ACA!$B$2:$B$156,0))</f>
        <v>840</v>
      </c>
      <c r="H140" s="27">
        <f>H$4*INDEX(ACA!$E$2:$E$156, MATCH('Calcs - ACA values'!$A140,ACA!$B$2:$B$156,0))</f>
        <v>460</v>
      </c>
      <c r="I140" s="27">
        <f>I$4*INDEX(ACA!$E$2:$E$156, MATCH('Calcs - ACA values'!$A140,ACA!$B$2:$B$156,0))</f>
        <v>460</v>
      </c>
      <c r="J140" s="27">
        <f>J$4*INDEX(ACA!$E$2:$E$156, MATCH('Calcs - ACA values'!$A140,ACA!$B$2:$B$156,0))</f>
        <v>620</v>
      </c>
      <c r="K140" s="27">
        <f>K$4*INDEX(ACA!$E$2:$E$156, MATCH('Calcs - ACA values'!$A140,ACA!$B$2:$B$156,0))</f>
        <v>865</v>
      </c>
      <c r="L140" s="27">
        <f>L$4*INDEX(ACA!$E$2:$E$156, MATCH('Calcs - ACA values'!$A140,ACA!$B$2:$B$156,0))</f>
        <v>475</v>
      </c>
      <c r="M140" s="27">
        <f>M$4*INDEX(ACA!$E$2:$E$156, MATCH('Calcs - ACA values'!$A140,ACA!$B$2:$B$156,0))</f>
        <v>680</v>
      </c>
      <c r="N140" s="27">
        <f>N$4*INDEX(ACA!$E$2:$E$156, MATCH('Calcs - ACA values'!$A140,ACA!$B$2:$B$156,0))</f>
        <v>445</v>
      </c>
      <c r="O140" s="27">
        <f>O$4*INDEX(ACA!$E$2:$E$156, MATCH('Calcs - ACA values'!$A140,ACA!$B$2:$B$156,0))</f>
        <v>630</v>
      </c>
      <c r="P140" s="27">
        <f>P$4*INDEX(ACA!$E$2:$E$156, MATCH('Calcs - ACA values'!$A140,ACA!$B$2:$B$156,0))</f>
        <v>410</v>
      </c>
      <c r="Q140" s="27">
        <f>Q$4*INDEX(ACA!$E$2:$E$156, MATCH('Calcs - ACA values'!$A140,ACA!$B$2:$B$156,0))</f>
        <v>580</v>
      </c>
      <c r="R140" s="27">
        <f>R$4*INDEX(ACA!$E$2:$E$156, MATCH('Calcs - ACA values'!$A140,ACA!$B$2:$B$156,0))</f>
        <v>260</v>
      </c>
      <c r="S140" s="27">
        <f>S$4*INDEX(ACA!$E$2:$E$156, MATCH('Calcs - ACA values'!$A140,ACA!$B$2:$B$156,0))</f>
        <v>415</v>
      </c>
      <c r="T140" s="27">
        <f>T$4*INDEX(ACA!$E$2:$E$156, MATCH('Calcs - ACA values'!$A140,ACA!$B$2:$B$156,0))</f>
        <v>215</v>
      </c>
      <c r="U140" s="27">
        <f>U$4*INDEX(ACA!$E$2:$E$156, MATCH('Calcs - ACA values'!$A140,ACA!$B$2:$B$156,0))</f>
        <v>310</v>
      </c>
      <c r="V140" s="27">
        <f>V$4*INDEX(ACA!$E$2:$E$156, MATCH('Calcs - ACA values'!$A140,ACA!$B$2:$B$156,0))</f>
        <v>1095</v>
      </c>
      <c r="W140" s="27">
        <f>W$4*INDEX(ACA!$E$2:$E$156, MATCH('Calcs - ACA values'!$A140,ACA!$B$2:$B$156,0))</f>
        <v>1660</v>
      </c>
      <c r="X140" s="27">
        <f>X$4*INDEX(ACA!$E$2:$E$156, MATCH('Calcs - ACA values'!$A140,ACA!$B$2:$B$156,0))</f>
        <v>550</v>
      </c>
      <c r="Y140" s="27">
        <f>Y$4*INDEX(ACA!$E$2:$E$156, MATCH('Calcs - ACA values'!$A140,ACA!$B$2:$B$156,0))</f>
        <v>1485</v>
      </c>
      <c r="Z140" s="27">
        <f>Z$4*INDEX(ACA!$E$2:$E$156, MATCH('Calcs - ACA values'!$A140,ACA!$B$2:$B$156,0))</f>
        <v>117800</v>
      </c>
      <c r="AA140" s="27">
        <f>AA$4*INDEX(ACA!$E$2:$E$156, MATCH('Calcs - ACA values'!$A140,ACA!$B$2:$B$156,0))</f>
        <v>117800</v>
      </c>
      <c r="AB140" s="27">
        <f>AB$4*INDEX(ACA!$E$2:$E$156, MATCH('Calcs - ACA values'!$A140,ACA!$B$2:$B$156,0))</f>
        <v>45000</v>
      </c>
      <c r="AC140" s="27">
        <f>AC$4*INDEX(ACA!$E$2:$E$156, MATCH('Calcs - ACA values'!$A140,ACA!$B$2:$B$156,0))</f>
        <v>70000</v>
      </c>
      <c r="AD140" s="27">
        <f>AD$4*INDEX(ACA!$E$2:$E$156, MATCH('Calcs - ACA values'!$A140,ACA!$B$2:$B$156,0))</f>
        <v>0</v>
      </c>
      <c r="AE140" s="27">
        <f>AE$4*INDEX(ACA!$E$2:$E$156, MATCH('Calcs - ACA values'!$A140,ACA!$B$2:$B$156,0))</f>
        <v>900</v>
      </c>
      <c r="AF140" s="27">
        <f>AF$4*INDEX(ACA!$E$2:$E$156, MATCH('Calcs - ACA values'!$A140,ACA!$B$2:$B$156,0))</f>
        <v>1290</v>
      </c>
    </row>
    <row r="141" spans="1:32" x14ac:dyDescent="0.35">
      <c r="A141" s="11">
        <v>909</v>
      </c>
      <c r="B141" s="18" t="s">
        <v>142</v>
      </c>
      <c r="C141" s="27">
        <f>C$4*INDEX(ACA!$E$2:$E$156, MATCH('Calcs - ACA values'!$A141,ACA!$B$2:$B$156,0))</f>
        <v>3123</v>
      </c>
      <c r="D141" s="27">
        <f>D$4*INDEX(ACA!$E$2:$E$156, MATCH('Calcs - ACA values'!$A141,ACA!$B$2:$B$156,0))</f>
        <v>4404</v>
      </c>
      <c r="E141" s="27">
        <f>E$4*INDEX(ACA!$E$2:$E$156, MATCH('Calcs - ACA values'!$A141,ACA!$B$2:$B$156,0))</f>
        <v>4963</v>
      </c>
      <c r="F141" s="27">
        <f>F$4*INDEX(ACA!$E$2:$E$156, MATCH('Calcs - ACA values'!$A141,ACA!$B$2:$B$156,0))</f>
        <v>575</v>
      </c>
      <c r="G141" s="27">
        <f>G$4*INDEX(ACA!$E$2:$E$156, MATCH('Calcs - ACA values'!$A141,ACA!$B$2:$B$156,0))</f>
        <v>840</v>
      </c>
      <c r="H141" s="27">
        <f>H$4*INDEX(ACA!$E$2:$E$156, MATCH('Calcs - ACA values'!$A141,ACA!$B$2:$B$156,0))</f>
        <v>460</v>
      </c>
      <c r="I141" s="27">
        <f>I$4*INDEX(ACA!$E$2:$E$156, MATCH('Calcs - ACA values'!$A141,ACA!$B$2:$B$156,0))</f>
        <v>460</v>
      </c>
      <c r="J141" s="27">
        <f>J$4*INDEX(ACA!$E$2:$E$156, MATCH('Calcs - ACA values'!$A141,ACA!$B$2:$B$156,0))</f>
        <v>620</v>
      </c>
      <c r="K141" s="27">
        <f>K$4*INDEX(ACA!$E$2:$E$156, MATCH('Calcs - ACA values'!$A141,ACA!$B$2:$B$156,0))</f>
        <v>865</v>
      </c>
      <c r="L141" s="27">
        <f>L$4*INDEX(ACA!$E$2:$E$156, MATCH('Calcs - ACA values'!$A141,ACA!$B$2:$B$156,0))</f>
        <v>475</v>
      </c>
      <c r="M141" s="27">
        <f>M$4*INDEX(ACA!$E$2:$E$156, MATCH('Calcs - ACA values'!$A141,ACA!$B$2:$B$156,0))</f>
        <v>680</v>
      </c>
      <c r="N141" s="27">
        <f>N$4*INDEX(ACA!$E$2:$E$156, MATCH('Calcs - ACA values'!$A141,ACA!$B$2:$B$156,0))</f>
        <v>445</v>
      </c>
      <c r="O141" s="27">
        <f>O$4*INDEX(ACA!$E$2:$E$156, MATCH('Calcs - ACA values'!$A141,ACA!$B$2:$B$156,0))</f>
        <v>630</v>
      </c>
      <c r="P141" s="27">
        <f>P$4*INDEX(ACA!$E$2:$E$156, MATCH('Calcs - ACA values'!$A141,ACA!$B$2:$B$156,0))</f>
        <v>410</v>
      </c>
      <c r="Q141" s="27">
        <f>Q$4*INDEX(ACA!$E$2:$E$156, MATCH('Calcs - ACA values'!$A141,ACA!$B$2:$B$156,0))</f>
        <v>580</v>
      </c>
      <c r="R141" s="27">
        <f>R$4*INDEX(ACA!$E$2:$E$156, MATCH('Calcs - ACA values'!$A141,ACA!$B$2:$B$156,0))</f>
        <v>260</v>
      </c>
      <c r="S141" s="27">
        <f>S$4*INDEX(ACA!$E$2:$E$156, MATCH('Calcs - ACA values'!$A141,ACA!$B$2:$B$156,0))</f>
        <v>415</v>
      </c>
      <c r="T141" s="27">
        <f>T$4*INDEX(ACA!$E$2:$E$156, MATCH('Calcs - ACA values'!$A141,ACA!$B$2:$B$156,0))</f>
        <v>215</v>
      </c>
      <c r="U141" s="27">
        <f>U$4*INDEX(ACA!$E$2:$E$156, MATCH('Calcs - ACA values'!$A141,ACA!$B$2:$B$156,0))</f>
        <v>310</v>
      </c>
      <c r="V141" s="27">
        <f>V$4*INDEX(ACA!$E$2:$E$156, MATCH('Calcs - ACA values'!$A141,ACA!$B$2:$B$156,0))</f>
        <v>1095</v>
      </c>
      <c r="W141" s="27">
        <f>W$4*INDEX(ACA!$E$2:$E$156, MATCH('Calcs - ACA values'!$A141,ACA!$B$2:$B$156,0))</f>
        <v>1660</v>
      </c>
      <c r="X141" s="27">
        <f>X$4*INDEX(ACA!$E$2:$E$156, MATCH('Calcs - ACA values'!$A141,ACA!$B$2:$B$156,0))</f>
        <v>550</v>
      </c>
      <c r="Y141" s="27">
        <f>Y$4*INDEX(ACA!$E$2:$E$156, MATCH('Calcs - ACA values'!$A141,ACA!$B$2:$B$156,0))</f>
        <v>1485</v>
      </c>
      <c r="Z141" s="27">
        <f>Z$4*INDEX(ACA!$E$2:$E$156, MATCH('Calcs - ACA values'!$A141,ACA!$B$2:$B$156,0))</f>
        <v>117800</v>
      </c>
      <c r="AA141" s="27">
        <f>AA$4*INDEX(ACA!$E$2:$E$156, MATCH('Calcs - ACA values'!$A141,ACA!$B$2:$B$156,0))</f>
        <v>117800</v>
      </c>
      <c r="AB141" s="27">
        <f>AB$4*INDEX(ACA!$E$2:$E$156, MATCH('Calcs - ACA values'!$A141,ACA!$B$2:$B$156,0))</f>
        <v>45000</v>
      </c>
      <c r="AC141" s="27">
        <f>AC$4*INDEX(ACA!$E$2:$E$156, MATCH('Calcs - ACA values'!$A141,ACA!$B$2:$B$156,0))</f>
        <v>70000</v>
      </c>
      <c r="AD141" s="27">
        <f>AD$4*INDEX(ACA!$E$2:$E$156, MATCH('Calcs - ACA values'!$A141,ACA!$B$2:$B$156,0))</f>
        <v>0</v>
      </c>
      <c r="AE141" s="27">
        <f>AE$4*INDEX(ACA!$E$2:$E$156, MATCH('Calcs - ACA values'!$A141,ACA!$B$2:$B$156,0))</f>
        <v>900</v>
      </c>
      <c r="AF141" s="27">
        <f>AF$4*INDEX(ACA!$E$2:$E$156, MATCH('Calcs - ACA values'!$A141,ACA!$B$2:$B$156,0))</f>
        <v>1290</v>
      </c>
    </row>
    <row r="142" spans="1:32" x14ac:dyDescent="0.35">
      <c r="A142" s="11">
        <v>916</v>
      </c>
      <c r="B142" s="18" t="s">
        <v>143</v>
      </c>
      <c r="C142" s="27">
        <f>C$4*INDEX(ACA!$E$2:$E$156, MATCH('Calcs - ACA values'!$A142,ACA!$B$2:$B$156,0))</f>
        <v>3142.6436699999999</v>
      </c>
      <c r="D142" s="27">
        <f>D$4*INDEX(ACA!$E$2:$E$156, MATCH('Calcs - ACA values'!$A142,ACA!$B$2:$B$156,0))</f>
        <v>4431.7011599999996</v>
      </c>
      <c r="E142" s="27">
        <f>E$4*INDEX(ACA!$E$2:$E$156, MATCH('Calcs - ACA values'!$A142,ACA!$B$2:$B$156,0))</f>
        <v>4994.2172699999992</v>
      </c>
      <c r="F142" s="27">
        <f>F$4*INDEX(ACA!$E$2:$E$156, MATCH('Calcs - ACA values'!$A142,ACA!$B$2:$B$156,0))</f>
        <v>578.61674999999991</v>
      </c>
      <c r="G142" s="27">
        <f>G$4*INDEX(ACA!$E$2:$E$156, MATCH('Calcs - ACA values'!$A142,ACA!$B$2:$B$156,0))</f>
        <v>845.28359999999998</v>
      </c>
      <c r="H142" s="27">
        <f>H$4*INDEX(ACA!$E$2:$E$156, MATCH('Calcs - ACA values'!$A142,ACA!$B$2:$B$156,0))</f>
        <v>462.89339999999993</v>
      </c>
      <c r="I142" s="27">
        <f>I$4*INDEX(ACA!$E$2:$E$156, MATCH('Calcs - ACA values'!$A142,ACA!$B$2:$B$156,0))</f>
        <v>462.89339999999993</v>
      </c>
      <c r="J142" s="27">
        <f>J$4*INDEX(ACA!$E$2:$E$156, MATCH('Calcs - ACA values'!$A142,ACA!$B$2:$B$156,0))</f>
        <v>623.89979999999991</v>
      </c>
      <c r="K142" s="27">
        <f>K$4*INDEX(ACA!$E$2:$E$156, MATCH('Calcs - ACA values'!$A142,ACA!$B$2:$B$156,0))</f>
        <v>870.44084999999995</v>
      </c>
      <c r="L142" s="27">
        <f>L$4*INDEX(ACA!$E$2:$E$156, MATCH('Calcs - ACA values'!$A142,ACA!$B$2:$B$156,0))</f>
        <v>477.98774999999995</v>
      </c>
      <c r="M142" s="27">
        <f>M$4*INDEX(ACA!$E$2:$E$156, MATCH('Calcs - ACA values'!$A142,ACA!$B$2:$B$156,0))</f>
        <v>684.27719999999999</v>
      </c>
      <c r="N142" s="27">
        <f>N$4*INDEX(ACA!$E$2:$E$156, MATCH('Calcs - ACA values'!$A142,ACA!$B$2:$B$156,0))</f>
        <v>447.79904999999997</v>
      </c>
      <c r="O142" s="27">
        <f>O$4*INDEX(ACA!$E$2:$E$156, MATCH('Calcs - ACA values'!$A142,ACA!$B$2:$B$156,0))</f>
        <v>633.96269999999993</v>
      </c>
      <c r="P142" s="27">
        <f>P$4*INDEX(ACA!$E$2:$E$156, MATCH('Calcs - ACA values'!$A142,ACA!$B$2:$B$156,0))</f>
        <v>412.57889999999998</v>
      </c>
      <c r="Q142" s="27">
        <f>Q$4*INDEX(ACA!$E$2:$E$156, MATCH('Calcs - ACA values'!$A142,ACA!$B$2:$B$156,0))</f>
        <v>583.64819999999997</v>
      </c>
      <c r="R142" s="27">
        <f>R$4*INDEX(ACA!$E$2:$E$156, MATCH('Calcs - ACA values'!$A142,ACA!$B$2:$B$156,0))</f>
        <v>261.6354</v>
      </c>
      <c r="S142" s="27">
        <f>S$4*INDEX(ACA!$E$2:$E$156, MATCH('Calcs - ACA values'!$A142,ACA!$B$2:$B$156,0))</f>
        <v>417.61034999999998</v>
      </c>
      <c r="T142" s="27">
        <f>T$4*INDEX(ACA!$E$2:$E$156, MATCH('Calcs - ACA values'!$A142,ACA!$B$2:$B$156,0))</f>
        <v>216.35234999999997</v>
      </c>
      <c r="U142" s="27">
        <f>U$4*INDEX(ACA!$E$2:$E$156, MATCH('Calcs - ACA values'!$A142,ACA!$B$2:$B$156,0))</f>
        <v>311.94989999999996</v>
      </c>
      <c r="V142" s="27">
        <f>V$4*INDEX(ACA!$E$2:$E$156, MATCH('Calcs - ACA values'!$A142,ACA!$B$2:$B$156,0))</f>
        <v>1101.8875499999999</v>
      </c>
      <c r="W142" s="27">
        <f>W$4*INDEX(ACA!$E$2:$E$156, MATCH('Calcs - ACA values'!$A142,ACA!$B$2:$B$156,0))</f>
        <v>1670.4413999999999</v>
      </c>
      <c r="X142" s="27">
        <f>X$4*INDEX(ACA!$E$2:$E$156, MATCH('Calcs - ACA values'!$A142,ACA!$B$2:$B$156,0))</f>
        <v>553.45949999999993</v>
      </c>
      <c r="Y142" s="27">
        <f>Y$4*INDEX(ACA!$E$2:$E$156, MATCH('Calcs - ACA values'!$A142,ACA!$B$2:$B$156,0))</f>
        <v>1494.3406499999999</v>
      </c>
      <c r="Z142" s="27">
        <f>Z$4*INDEX(ACA!$E$2:$E$156, MATCH('Calcs - ACA values'!$A142,ACA!$B$2:$B$156,0))</f>
        <v>118540.96199999998</v>
      </c>
      <c r="AA142" s="27">
        <f>AA$4*INDEX(ACA!$E$2:$E$156, MATCH('Calcs - ACA values'!$A142,ACA!$B$2:$B$156,0))</f>
        <v>118540.96199999998</v>
      </c>
      <c r="AB142" s="27">
        <f>AB$4*INDEX(ACA!$E$2:$E$156, MATCH('Calcs - ACA values'!$A142,ACA!$B$2:$B$156,0))</f>
        <v>45283.049999999996</v>
      </c>
      <c r="AC142" s="27">
        <f>AC$4*INDEX(ACA!$E$2:$E$156, MATCH('Calcs - ACA values'!$A142,ACA!$B$2:$B$156,0))</f>
        <v>70440.299999999988</v>
      </c>
      <c r="AD142" s="27">
        <f>AD$4*INDEX(ACA!$E$2:$E$156, MATCH('Calcs - ACA values'!$A142,ACA!$B$2:$B$156,0))</f>
        <v>0</v>
      </c>
      <c r="AE142" s="27">
        <f>AE$4*INDEX(ACA!$E$2:$E$156, MATCH('Calcs - ACA values'!$A142,ACA!$B$2:$B$156,0))</f>
        <v>905.66099999999994</v>
      </c>
      <c r="AF142" s="27">
        <f>AF$4*INDEX(ACA!$E$2:$E$156, MATCH('Calcs - ACA values'!$A142,ACA!$B$2:$B$156,0))</f>
        <v>1298.1140999999998</v>
      </c>
    </row>
    <row r="143" spans="1:32" x14ac:dyDescent="0.35">
      <c r="A143" s="11">
        <v>919</v>
      </c>
      <c r="B143" s="18" t="s">
        <v>144</v>
      </c>
      <c r="C143" s="27">
        <f>C$4*INDEX(ACA!$E$2:$E$156, MATCH('Calcs - ACA values'!$A143,ACA!$B$2:$B$156,0))</f>
        <v>3268.8440999999998</v>
      </c>
      <c r="D143" s="27">
        <f>D$4*INDEX(ACA!$E$2:$E$156, MATCH('Calcs - ACA values'!$A143,ACA!$B$2:$B$156,0))</f>
        <v>4609.6668</v>
      </c>
      <c r="E143" s="27">
        <f>E$4*INDEX(ACA!$E$2:$E$156, MATCH('Calcs - ACA values'!$A143,ACA!$B$2:$B$156,0))</f>
        <v>5194.7721000000001</v>
      </c>
      <c r="F143" s="27">
        <f>F$4*INDEX(ACA!$E$2:$E$156, MATCH('Calcs - ACA values'!$A143,ACA!$B$2:$B$156,0))</f>
        <v>601.85249999999996</v>
      </c>
      <c r="G143" s="27">
        <f>G$4*INDEX(ACA!$E$2:$E$156, MATCH('Calcs - ACA values'!$A143,ACA!$B$2:$B$156,0))</f>
        <v>879.22799999999995</v>
      </c>
      <c r="H143" s="27">
        <f>H$4*INDEX(ACA!$E$2:$E$156, MATCH('Calcs - ACA values'!$A143,ACA!$B$2:$B$156,0))</f>
        <v>481.48199999999997</v>
      </c>
      <c r="I143" s="27">
        <f>I$4*INDEX(ACA!$E$2:$E$156, MATCH('Calcs - ACA values'!$A143,ACA!$B$2:$B$156,0))</f>
        <v>481.48199999999997</v>
      </c>
      <c r="J143" s="27">
        <f>J$4*INDEX(ACA!$E$2:$E$156, MATCH('Calcs - ACA values'!$A143,ACA!$B$2:$B$156,0))</f>
        <v>648.95399999999995</v>
      </c>
      <c r="K143" s="27">
        <f>K$4*INDEX(ACA!$E$2:$E$156, MATCH('Calcs - ACA values'!$A143,ACA!$B$2:$B$156,0))</f>
        <v>905.39549999999997</v>
      </c>
      <c r="L143" s="27">
        <f>L$4*INDEX(ACA!$E$2:$E$156, MATCH('Calcs - ACA values'!$A143,ACA!$B$2:$B$156,0))</f>
        <v>497.1825</v>
      </c>
      <c r="M143" s="27">
        <f>M$4*INDEX(ACA!$E$2:$E$156, MATCH('Calcs - ACA values'!$A143,ACA!$B$2:$B$156,0))</f>
        <v>711.75599999999997</v>
      </c>
      <c r="N143" s="27">
        <f>N$4*INDEX(ACA!$E$2:$E$156, MATCH('Calcs - ACA values'!$A143,ACA!$B$2:$B$156,0))</f>
        <v>465.78149999999999</v>
      </c>
      <c r="O143" s="27">
        <f>O$4*INDEX(ACA!$E$2:$E$156, MATCH('Calcs - ACA values'!$A143,ACA!$B$2:$B$156,0))</f>
        <v>659.42099999999994</v>
      </c>
      <c r="P143" s="27">
        <f>P$4*INDEX(ACA!$E$2:$E$156, MATCH('Calcs - ACA values'!$A143,ACA!$B$2:$B$156,0))</f>
        <v>429.14699999999999</v>
      </c>
      <c r="Q143" s="27">
        <f>Q$4*INDEX(ACA!$E$2:$E$156, MATCH('Calcs - ACA values'!$A143,ACA!$B$2:$B$156,0))</f>
        <v>607.08600000000001</v>
      </c>
      <c r="R143" s="27">
        <f>R$4*INDEX(ACA!$E$2:$E$156, MATCH('Calcs - ACA values'!$A143,ACA!$B$2:$B$156,0))</f>
        <v>272.142</v>
      </c>
      <c r="S143" s="27">
        <f>S$4*INDEX(ACA!$E$2:$E$156, MATCH('Calcs - ACA values'!$A143,ACA!$B$2:$B$156,0))</f>
        <v>434.38049999999998</v>
      </c>
      <c r="T143" s="27">
        <f>T$4*INDEX(ACA!$E$2:$E$156, MATCH('Calcs - ACA values'!$A143,ACA!$B$2:$B$156,0))</f>
        <v>225.04049999999998</v>
      </c>
      <c r="U143" s="27">
        <f>U$4*INDEX(ACA!$E$2:$E$156, MATCH('Calcs - ACA values'!$A143,ACA!$B$2:$B$156,0))</f>
        <v>324.47699999999998</v>
      </c>
      <c r="V143" s="27">
        <f>V$4*INDEX(ACA!$E$2:$E$156, MATCH('Calcs - ACA values'!$A143,ACA!$B$2:$B$156,0))</f>
        <v>1146.1365000000001</v>
      </c>
      <c r="W143" s="27">
        <f>W$4*INDEX(ACA!$E$2:$E$156, MATCH('Calcs - ACA values'!$A143,ACA!$B$2:$B$156,0))</f>
        <v>1737.5219999999999</v>
      </c>
      <c r="X143" s="27">
        <f>X$4*INDEX(ACA!$E$2:$E$156, MATCH('Calcs - ACA values'!$A143,ACA!$B$2:$B$156,0))</f>
        <v>575.68499999999995</v>
      </c>
      <c r="Y143" s="27">
        <f>Y$4*INDEX(ACA!$E$2:$E$156, MATCH('Calcs - ACA values'!$A143,ACA!$B$2:$B$156,0))</f>
        <v>1554.3495</v>
      </c>
      <c r="Z143" s="27">
        <f>Z$4*INDEX(ACA!$E$2:$E$156, MATCH('Calcs - ACA values'!$A143,ACA!$B$2:$B$156,0))</f>
        <v>123301.26</v>
      </c>
      <c r="AA143" s="27">
        <f>AA$4*INDEX(ACA!$E$2:$E$156, MATCH('Calcs - ACA values'!$A143,ACA!$B$2:$B$156,0))</f>
        <v>123301.26</v>
      </c>
      <c r="AB143" s="27">
        <f>AB$4*INDEX(ACA!$E$2:$E$156, MATCH('Calcs - ACA values'!$A143,ACA!$B$2:$B$156,0))</f>
        <v>47101.5</v>
      </c>
      <c r="AC143" s="27">
        <f>AC$4*INDEX(ACA!$E$2:$E$156, MATCH('Calcs - ACA values'!$A143,ACA!$B$2:$B$156,0))</f>
        <v>73269</v>
      </c>
      <c r="AD143" s="27">
        <f>AD$4*INDEX(ACA!$E$2:$E$156, MATCH('Calcs - ACA values'!$A143,ACA!$B$2:$B$156,0))</f>
        <v>0</v>
      </c>
      <c r="AE143" s="27">
        <f>AE$4*INDEX(ACA!$E$2:$E$156, MATCH('Calcs - ACA values'!$A143,ACA!$B$2:$B$156,0))</f>
        <v>942.03</v>
      </c>
      <c r="AF143" s="27">
        <f>AF$4*INDEX(ACA!$E$2:$E$156, MATCH('Calcs - ACA values'!$A143,ACA!$B$2:$B$156,0))</f>
        <v>1350.2429999999999</v>
      </c>
    </row>
    <row r="144" spans="1:32" x14ac:dyDescent="0.35">
      <c r="A144" s="11">
        <v>921</v>
      </c>
      <c r="B144" s="18" t="s">
        <v>145</v>
      </c>
      <c r="C144" s="27">
        <f>C$4*INDEX(ACA!$E$2:$E$156, MATCH('Calcs - ACA values'!$A144,ACA!$B$2:$B$156,0))</f>
        <v>3167.2216799999997</v>
      </c>
      <c r="D144" s="27">
        <f>D$4*INDEX(ACA!$E$2:$E$156, MATCH('Calcs - ACA values'!$A144,ACA!$B$2:$B$156,0))</f>
        <v>4466.3606399999999</v>
      </c>
      <c r="E144" s="27">
        <f>E$4*INDEX(ACA!$E$2:$E$156, MATCH('Calcs - ACA values'!$A144,ACA!$B$2:$B$156,0))</f>
        <v>5033.2760799999996</v>
      </c>
      <c r="F144" s="27">
        <f>F$4*INDEX(ACA!$E$2:$E$156, MATCH('Calcs - ACA values'!$A144,ACA!$B$2:$B$156,0))</f>
        <v>583.14199999999994</v>
      </c>
      <c r="G144" s="27">
        <f>G$4*INDEX(ACA!$E$2:$E$156, MATCH('Calcs - ACA values'!$A144,ACA!$B$2:$B$156,0))</f>
        <v>851.89439999999991</v>
      </c>
      <c r="H144" s="27">
        <f>H$4*INDEX(ACA!$E$2:$E$156, MATCH('Calcs - ACA values'!$A144,ACA!$B$2:$B$156,0))</f>
        <v>466.5136</v>
      </c>
      <c r="I144" s="27">
        <f>I$4*INDEX(ACA!$E$2:$E$156, MATCH('Calcs - ACA values'!$A144,ACA!$B$2:$B$156,0))</f>
        <v>466.5136</v>
      </c>
      <c r="J144" s="27">
        <f>J$4*INDEX(ACA!$E$2:$E$156, MATCH('Calcs - ACA values'!$A144,ACA!$B$2:$B$156,0))</f>
        <v>628.77919999999995</v>
      </c>
      <c r="K144" s="27">
        <f>K$4*INDEX(ACA!$E$2:$E$156, MATCH('Calcs - ACA values'!$A144,ACA!$B$2:$B$156,0))</f>
        <v>877.24839999999995</v>
      </c>
      <c r="L144" s="27">
        <f>L$4*INDEX(ACA!$E$2:$E$156, MATCH('Calcs - ACA values'!$A144,ACA!$B$2:$B$156,0))</f>
        <v>481.726</v>
      </c>
      <c r="M144" s="27">
        <f>M$4*INDEX(ACA!$E$2:$E$156, MATCH('Calcs - ACA values'!$A144,ACA!$B$2:$B$156,0))</f>
        <v>689.62879999999996</v>
      </c>
      <c r="N144" s="27">
        <f>N$4*INDEX(ACA!$E$2:$E$156, MATCH('Calcs - ACA values'!$A144,ACA!$B$2:$B$156,0))</f>
        <v>451.30119999999999</v>
      </c>
      <c r="O144" s="27">
        <f>O$4*INDEX(ACA!$E$2:$E$156, MATCH('Calcs - ACA values'!$A144,ACA!$B$2:$B$156,0))</f>
        <v>638.92079999999999</v>
      </c>
      <c r="P144" s="27">
        <f>P$4*INDEX(ACA!$E$2:$E$156, MATCH('Calcs - ACA values'!$A144,ACA!$B$2:$B$156,0))</f>
        <v>415.80559999999997</v>
      </c>
      <c r="Q144" s="27">
        <f>Q$4*INDEX(ACA!$E$2:$E$156, MATCH('Calcs - ACA values'!$A144,ACA!$B$2:$B$156,0))</f>
        <v>588.21280000000002</v>
      </c>
      <c r="R144" s="27">
        <f>R$4*INDEX(ACA!$E$2:$E$156, MATCH('Calcs - ACA values'!$A144,ACA!$B$2:$B$156,0))</f>
        <v>263.6816</v>
      </c>
      <c r="S144" s="27">
        <f>S$4*INDEX(ACA!$E$2:$E$156, MATCH('Calcs - ACA values'!$A144,ACA!$B$2:$B$156,0))</f>
        <v>420.87639999999999</v>
      </c>
      <c r="T144" s="27">
        <f>T$4*INDEX(ACA!$E$2:$E$156, MATCH('Calcs - ACA values'!$A144,ACA!$B$2:$B$156,0))</f>
        <v>218.0444</v>
      </c>
      <c r="U144" s="27">
        <f>U$4*INDEX(ACA!$E$2:$E$156, MATCH('Calcs - ACA values'!$A144,ACA!$B$2:$B$156,0))</f>
        <v>314.38959999999997</v>
      </c>
      <c r="V144" s="27">
        <f>V$4*INDEX(ACA!$E$2:$E$156, MATCH('Calcs - ACA values'!$A144,ACA!$B$2:$B$156,0))</f>
        <v>1110.5052000000001</v>
      </c>
      <c r="W144" s="27">
        <f>W$4*INDEX(ACA!$E$2:$E$156, MATCH('Calcs - ACA values'!$A144,ACA!$B$2:$B$156,0))</f>
        <v>1683.5056</v>
      </c>
      <c r="X144" s="27">
        <f>X$4*INDEX(ACA!$E$2:$E$156, MATCH('Calcs - ACA values'!$A144,ACA!$B$2:$B$156,0))</f>
        <v>557.78800000000001</v>
      </c>
      <c r="Y144" s="27">
        <f>Y$4*INDEX(ACA!$E$2:$E$156, MATCH('Calcs - ACA values'!$A144,ACA!$B$2:$B$156,0))</f>
        <v>1506.0275999999999</v>
      </c>
      <c r="Z144" s="27">
        <f>Z$4*INDEX(ACA!$E$2:$E$156, MATCH('Calcs - ACA values'!$A144,ACA!$B$2:$B$156,0))</f>
        <v>119468.048</v>
      </c>
      <c r="AA144" s="27">
        <f>AA$4*INDEX(ACA!$E$2:$E$156, MATCH('Calcs - ACA values'!$A144,ACA!$B$2:$B$156,0))</f>
        <v>119468.048</v>
      </c>
      <c r="AB144" s="27">
        <f>AB$4*INDEX(ACA!$E$2:$E$156, MATCH('Calcs - ACA values'!$A144,ACA!$B$2:$B$156,0))</f>
        <v>45637.2</v>
      </c>
      <c r="AC144" s="27">
        <f>AC$4*INDEX(ACA!$E$2:$E$156, MATCH('Calcs - ACA values'!$A144,ACA!$B$2:$B$156,0))</f>
        <v>70991.199999999997</v>
      </c>
      <c r="AD144" s="27">
        <f>AD$4*INDEX(ACA!$E$2:$E$156, MATCH('Calcs - ACA values'!$A144,ACA!$B$2:$B$156,0))</f>
        <v>0</v>
      </c>
      <c r="AE144" s="27">
        <f>AE$4*INDEX(ACA!$E$2:$E$156, MATCH('Calcs - ACA values'!$A144,ACA!$B$2:$B$156,0))</f>
        <v>912.74399999999991</v>
      </c>
      <c r="AF144" s="27">
        <f>AF$4*INDEX(ACA!$E$2:$E$156, MATCH('Calcs - ACA values'!$A144,ACA!$B$2:$B$156,0))</f>
        <v>1308.2664</v>
      </c>
    </row>
    <row r="145" spans="1:32" x14ac:dyDescent="0.35">
      <c r="A145" s="11">
        <v>925</v>
      </c>
      <c r="B145" s="18" t="s">
        <v>146</v>
      </c>
      <c r="C145" s="27">
        <f>C$4*INDEX(ACA!$E$2:$E$156, MATCH('Calcs - ACA values'!$A145,ACA!$B$2:$B$156,0))</f>
        <v>3123</v>
      </c>
      <c r="D145" s="27">
        <f>D$4*INDEX(ACA!$E$2:$E$156, MATCH('Calcs - ACA values'!$A145,ACA!$B$2:$B$156,0))</f>
        <v>4404</v>
      </c>
      <c r="E145" s="27">
        <f>E$4*INDEX(ACA!$E$2:$E$156, MATCH('Calcs - ACA values'!$A145,ACA!$B$2:$B$156,0))</f>
        <v>4963</v>
      </c>
      <c r="F145" s="27">
        <f>F$4*INDEX(ACA!$E$2:$E$156, MATCH('Calcs - ACA values'!$A145,ACA!$B$2:$B$156,0))</f>
        <v>575</v>
      </c>
      <c r="G145" s="27">
        <f>G$4*INDEX(ACA!$E$2:$E$156, MATCH('Calcs - ACA values'!$A145,ACA!$B$2:$B$156,0))</f>
        <v>840</v>
      </c>
      <c r="H145" s="27">
        <f>H$4*INDEX(ACA!$E$2:$E$156, MATCH('Calcs - ACA values'!$A145,ACA!$B$2:$B$156,0))</f>
        <v>460</v>
      </c>
      <c r="I145" s="27">
        <f>I$4*INDEX(ACA!$E$2:$E$156, MATCH('Calcs - ACA values'!$A145,ACA!$B$2:$B$156,0))</f>
        <v>460</v>
      </c>
      <c r="J145" s="27">
        <f>J$4*INDEX(ACA!$E$2:$E$156, MATCH('Calcs - ACA values'!$A145,ACA!$B$2:$B$156,0))</f>
        <v>620</v>
      </c>
      <c r="K145" s="27">
        <f>K$4*INDEX(ACA!$E$2:$E$156, MATCH('Calcs - ACA values'!$A145,ACA!$B$2:$B$156,0))</f>
        <v>865</v>
      </c>
      <c r="L145" s="27">
        <f>L$4*INDEX(ACA!$E$2:$E$156, MATCH('Calcs - ACA values'!$A145,ACA!$B$2:$B$156,0))</f>
        <v>475</v>
      </c>
      <c r="M145" s="27">
        <f>M$4*INDEX(ACA!$E$2:$E$156, MATCH('Calcs - ACA values'!$A145,ACA!$B$2:$B$156,0))</f>
        <v>680</v>
      </c>
      <c r="N145" s="27">
        <f>N$4*INDEX(ACA!$E$2:$E$156, MATCH('Calcs - ACA values'!$A145,ACA!$B$2:$B$156,0))</f>
        <v>445</v>
      </c>
      <c r="O145" s="27">
        <f>O$4*INDEX(ACA!$E$2:$E$156, MATCH('Calcs - ACA values'!$A145,ACA!$B$2:$B$156,0))</f>
        <v>630</v>
      </c>
      <c r="P145" s="27">
        <f>P$4*INDEX(ACA!$E$2:$E$156, MATCH('Calcs - ACA values'!$A145,ACA!$B$2:$B$156,0))</f>
        <v>410</v>
      </c>
      <c r="Q145" s="27">
        <f>Q$4*INDEX(ACA!$E$2:$E$156, MATCH('Calcs - ACA values'!$A145,ACA!$B$2:$B$156,0))</f>
        <v>580</v>
      </c>
      <c r="R145" s="27">
        <f>R$4*INDEX(ACA!$E$2:$E$156, MATCH('Calcs - ACA values'!$A145,ACA!$B$2:$B$156,0))</f>
        <v>260</v>
      </c>
      <c r="S145" s="27">
        <f>S$4*INDEX(ACA!$E$2:$E$156, MATCH('Calcs - ACA values'!$A145,ACA!$B$2:$B$156,0))</f>
        <v>415</v>
      </c>
      <c r="T145" s="27">
        <f>T$4*INDEX(ACA!$E$2:$E$156, MATCH('Calcs - ACA values'!$A145,ACA!$B$2:$B$156,0))</f>
        <v>215</v>
      </c>
      <c r="U145" s="27">
        <f>U$4*INDEX(ACA!$E$2:$E$156, MATCH('Calcs - ACA values'!$A145,ACA!$B$2:$B$156,0))</f>
        <v>310</v>
      </c>
      <c r="V145" s="27">
        <f>V$4*INDEX(ACA!$E$2:$E$156, MATCH('Calcs - ACA values'!$A145,ACA!$B$2:$B$156,0))</f>
        <v>1095</v>
      </c>
      <c r="W145" s="27">
        <f>W$4*INDEX(ACA!$E$2:$E$156, MATCH('Calcs - ACA values'!$A145,ACA!$B$2:$B$156,0))</f>
        <v>1660</v>
      </c>
      <c r="X145" s="27">
        <f>X$4*INDEX(ACA!$E$2:$E$156, MATCH('Calcs - ACA values'!$A145,ACA!$B$2:$B$156,0))</f>
        <v>550</v>
      </c>
      <c r="Y145" s="27">
        <f>Y$4*INDEX(ACA!$E$2:$E$156, MATCH('Calcs - ACA values'!$A145,ACA!$B$2:$B$156,0))</f>
        <v>1485</v>
      </c>
      <c r="Z145" s="27">
        <f>Z$4*INDEX(ACA!$E$2:$E$156, MATCH('Calcs - ACA values'!$A145,ACA!$B$2:$B$156,0))</f>
        <v>117800</v>
      </c>
      <c r="AA145" s="27">
        <f>AA$4*INDEX(ACA!$E$2:$E$156, MATCH('Calcs - ACA values'!$A145,ACA!$B$2:$B$156,0))</f>
        <v>117800</v>
      </c>
      <c r="AB145" s="27">
        <f>AB$4*INDEX(ACA!$E$2:$E$156, MATCH('Calcs - ACA values'!$A145,ACA!$B$2:$B$156,0))</f>
        <v>45000</v>
      </c>
      <c r="AC145" s="27">
        <f>AC$4*INDEX(ACA!$E$2:$E$156, MATCH('Calcs - ACA values'!$A145,ACA!$B$2:$B$156,0))</f>
        <v>70000</v>
      </c>
      <c r="AD145" s="27">
        <f>AD$4*INDEX(ACA!$E$2:$E$156, MATCH('Calcs - ACA values'!$A145,ACA!$B$2:$B$156,0))</f>
        <v>0</v>
      </c>
      <c r="AE145" s="27">
        <f>AE$4*INDEX(ACA!$E$2:$E$156, MATCH('Calcs - ACA values'!$A145,ACA!$B$2:$B$156,0))</f>
        <v>900</v>
      </c>
      <c r="AF145" s="27">
        <f>AF$4*INDEX(ACA!$E$2:$E$156, MATCH('Calcs - ACA values'!$A145,ACA!$B$2:$B$156,0))</f>
        <v>1290</v>
      </c>
    </row>
    <row r="146" spans="1:32" x14ac:dyDescent="0.35">
      <c r="A146" s="11">
        <v>926</v>
      </c>
      <c r="B146" s="18" t="s">
        <v>147</v>
      </c>
      <c r="C146" s="27">
        <f>C$4*INDEX(ACA!$E$2:$E$156, MATCH('Calcs - ACA values'!$A146,ACA!$B$2:$B$156,0))</f>
        <v>3123</v>
      </c>
      <c r="D146" s="27">
        <f>D$4*INDEX(ACA!$E$2:$E$156, MATCH('Calcs - ACA values'!$A146,ACA!$B$2:$B$156,0))</f>
        <v>4404</v>
      </c>
      <c r="E146" s="27">
        <f>E$4*INDEX(ACA!$E$2:$E$156, MATCH('Calcs - ACA values'!$A146,ACA!$B$2:$B$156,0))</f>
        <v>4963</v>
      </c>
      <c r="F146" s="27">
        <f>F$4*INDEX(ACA!$E$2:$E$156, MATCH('Calcs - ACA values'!$A146,ACA!$B$2:$B$156,0))</f>
        <v>575</v>
      </c>
      <c r="G146" s="27">
        <f>G$4*INDEX(ACA!$E$2:$E$156, MATCH('Calcs - ACA values'!$A146,ACA!$B$2:$B$156,0))</f>
        <v>840</v>
      </c>
      <c r="H146" s="27">
        <f>H$4*INDEX(ACA!$E$2:$E$156, MATCH('Calcs - ACA values'!$A146,ACA!$B$2:$B$156,0))</f>
        <v>460</v>
      </c>
      <c r="I146" s="27">
        <f>I$4*INDEX(ACA!$E$2:$E$156, MATCH('Calcs - ACA values'!$A146,ACA!$B$2:$B$156,0))</f>
        <v>460</v>
      </c>
      <c r="J146" s="27">
        <f>J$4*INDEX(ACA!$E$2:$E$156, MATCH('Calcs - ACA values'!$A146,ACA!$B$2:$B$156,0))</f>
        <v>620</v>
      </c>
      <c r="K146" s="27">
        <f>K$4*INDEX(ACA!$E$2:$E$156, MATCH('Calcs - ACA values'!$A146,ACA!$B$2:$B$156,0))</f>
        <v>865</v>
      </c>
      <c r="L146" s="27">
        <f>L$4*INDEX(ACA!$E$2:$E$156, MATCH('Calcs - ACA values'!$A146,ACA!$B$2:$B$156,0))</f>
        <v>475</v>
      </c>
      <c r="M146" s="27">
        <f>M$4*INDEX(ACA!$E$2:$E$156, MATCH('Calcs - ACA values'!$A146,ACA!$B$2:$B$156,0))</f>
        <v>680</v>
      </c>
      <c r="N146" s="27">
        <f>N$4*INDEX(ACA!$E$2:$E$156, MATCH('Calcs - ACA values'!$A146,ACA!$B$2:$B$156,0))</f>
        <v>445</v>
      </c>
      <c r="O146" s="27">
        <f>O$4*INDEX(ACA!$E$2:$E$156, MATCH('Calcs - ACA values'!$A146,ACA!$B$2:$B$156,0))</f>
        <v>630</v>
      </c>
      <c r="P146" s="27">
        <f>P$4*INDEX(ACA!$E$2:$E$156, MATCH('Calcs - ACA values'!$A146,ACA!$B$2:$B$156,0))</f>
        <v>410</v>
      </c>
      <c r="Q146" s="27">
        <f>Q$4*INDEX(ACA!$E$2:$E$156, MATCH('Calcs - ACA values'!$A146,ACA!$B$2:$B$156,0))</f>
        <v>580</v>
      </c>
      <c r="R146" s="27">
        <f>R$4*INDEX(ACA!$E$2:$E$156, MATCH('Calcs - ACA values'!$A146,ACA!$B$2:$B$156,0))</f>
        <v>260</v>
      </c>
      <c r="S146" s="27">
        <f>S$4*INDEX(ACA!$E$2:$E$156, MATCH('Calcs - ACA values'!$A146,ACA!$B$2:$B$156,0))</f>
        <v>415</v>
      </c>
      <c r="T146" s="27">
        <f>T$4*INDEX(ACA!$E$2:$E$156, MATCH('Calcs - ACA values'!$A146,ACA!$B$2:$B$156,0))</f>
        <v>215</v>
      </c>
      <c r="U146" s="27">
        <f>U$4*INDEX(ACA!$E$2:$E$156, MATCH('Calcs - ACA values'!$A146,ACA!$B$2:$B$156,0))</f>
        <v>310</v>
      </c>
      <c r="V146" s="27">
        <f>V$4*INDEX(ACA!$E$2:$E$156, MATCH('Calcs - ACA values'!$A146,ACA!$B$2:$B$156,0))</f>
        <v>1095</v>
      </c>
      <c r="W146" s="27">
        <f>W$4*INDEX(ACA!$E$2:$E$156, MATCH('Calcs - ACA values'!$A146,ACA!$B$2:$B$156,0))</f>
        <v>1660</v>
      </c>
      <c r="X146" s="27">
        <f>X$4*INDEX(ACA!$E$2:$E$156, MATCH('Calcs - ACA values'!$A146,ACA!$B$2:$B$156,0))</f>
        <v>550</v>
      </c>
      <c r="Y146" s="27">
        <f>Y$4*INDEX(ACA!$E$2:$E$156, MATCH('Calcs - ACA values'!$A146,ACA!$B$2:$B$156,0))</f>
        <v>1485</v>
      </c>
      <c r="Z146" s="27">
        <f>Z$4*INDEX(ACA!$E$2:$E$156, MATCH('Calcs - ACA values'!$A146,ACA!$B$2:$B$156,0))</f>
        <v>117800</v>
      </c>
      <c r="AA146" s="27">
        <f>AA$4*INDEX(ACA!$E$2:$E$156, MATCH('Calcs - ACA values'!$A146,ACA!$B$2:$B$156,0))</f>
        <v>117800</v>
      </c>
      <c r="AB146" s="27">
        <f>AB$4*INDEX(ACA!$E$2:$E$156, MATCH('Calcs - ACA values'!$A146,ACA!$B$2:$B$156,0))</f>
        <v>45000</v>
      </c>
      <c r="AC146" s="27">
        <f>AC$4*INDEX(ACA!$E$2:$E$156, MATCH('Calcs - ACA values'!$A146,ACA!$B$2:$B$156,0))</f>
        <v>70000</v>
      </c>
      <c r="AD146" s="27">
        <f>AD$4*INDEX(ACA!$E$2:$E$156, MATCH('Calcs - ACA values'!$A146,ACA!$B$2:$B$156,0))</f>
        <v>0</v>
      </c>
      <c r="AE146" s="27">
        <f>AE$4*INDEX(ACA!$E$2:$E$156, MATCH('Calcs - ACA values'!$A146,ACA!$B$2:$B$156,0))</f>
        <v>900</v>
      </c>
      <c r="AF146" s="27">
        <f>AF$4*INDEX(ACA!$E$2:$E$156, MATCH('Calcs - ACA values'!$A146,ACA!$B$2:$B$156,0))</f>
        <v>1290</v>
      </c>
    </row>
    <row r="147" spans="1:32" x14ac:dyDescent="0.35">
      <c r="A147" s="11">
        <v>929</v>
      </c>
      <c r="B147" s="18" t="s">
        <v>148</v>
      </c>
      <c r="C147" s="27">
        <f>C$4*INDEX(ACA!$E$2:$E$156, MATCH('Calcs - ACA values'!$A147,ACA!$B$2:$B$156,0))</f>
        <v>3123</v>
      </c>
      <c r="D147" s="27">
        <f>D$4*INDEX(ACA!$E$2:$E$156, MATCH('Calcs - ACA values'!$A147,ACA!$B$2:$B$156,0))</f>
        <v>4404</v>
      </c>
      <c r="E147" s="27">
        <f>E$4*INDEX(ACA!$E$2:$E$156, MATCH('Calcs - ACA values'!$A147,ACA!$B$2:$B$156,0))</f>
        <v>4963</v>
      </c>
      <c r="F147" s="27">
        <f>F$4*INDEX(ACA!$E$2:$E$156, MATCH('Calcs - ACA values'!$A147,ACA!$B$2:$B$156,0))</f>
        <v>575</v>
      </c>
      <c r="G147" s="27">
        <f>G$4*INDEX(ACA!$E$2:$E$156, MATCH('Calcs - ACA values'!$A147,ACA!$B$2:$B$156,0))</f>
        <v>840</v>
      </c>
      <c r="H147" s="27">
        <f>H$4*INDEX(ACA!$E$2:$E$156, MATCH('Calcs - ACA values'!$A147,ACA!$B$2:$B$156,0))</f>
        <v>460</v>
      </c>
      <c r="I147" s="27">
        <f>I$4*INDEX(ACA!$E$2:$E$156, MATCH('Calcs - ACA values'!$A147,ACA!$B$2:$B$156,0))</f>
        <v>460</v>
      </c>
      <c r="J147" s="27">
        <f>J$4*INDEX(ACA!$E$2:$E$156, MATCH('Calcs - ACA values'!$A147,ACA!$B$2:$B$156,0))</f>
        <v>620</v>
      </c>
      <c r="K147" s="27">
        <f>K$4*INDEX(ACA!$E$2:$E$156, MATCH('Calcs - ACA values'!$A147,ACA!$B$2:$B$156,0))</f>
        <v>865</v>
      </c>
      <c r="L147" s="27">
        <f>L$4*INDEX(ACA!$E$2:$E$156, MATCH('Calcs - ACA values'!$A147,ACA!$B$2:$B$156,0))</f>
        <v>475</v>
      </c>
      <c r="M147" s="27">
        <f>M$4*INDEX(ACA!$E$2:$E$156, MATCH('Calcs - ACA values'!$A147,ACA!$B$2:$B$156,0))</f>
        <v>680</v>
      </c>
      <c r="N147" s="27">
        <f>N$4*INDEX(ACA!$E$2:$E$156, MATCH('Calcs - ACA values'!$A147,ACA!$B$2:$B$156,0))</f>
        <v>445</v>
      </c>
      <c r="O147" s="27">
        <f>O$4*INDEX(ACA!$E$2:$E$156, MATCH('Calcs - ACA values'!$A147,ACA!$B$2:$B$156,0))</f>
        <v>630</v>
      </c>
      <c r="P147" s="27">
        <f>P$4*INDEX(ACA!$E$2:$E$156, MATCH('Calcs - ACA values'!$A147,ACA!$B$2:$B$156,0))</f>
        <v>410</v>
      </c>
      <c r="Q147" s="27">
        <f>Q$4*INDEX(ACA!$E$2:$E$156, MATCH('Calcs - ACA values'!$A147,ACA!$B$2:$B$156,0))</f>
        <v>580</v>
      </c>
      <c r="R147" s="27">
        <f>R$4*INDEX(ACA!$E$2:$E$156, MATCH('Calcs - ACA values'!$A147,ACA!$B$2:$B$156,0))</f>
        <v>260</v>
      </c>
      <c r="S147" s="27">
        <f>S$4*INDEX(ACA!$E$2:$E$156, MATCH('Calcs - ACA values'!$A147,ACA!$B$2:$B$156,0))</f>
        <v>415</v>
      </c>
      <c r="T147" s="27">
        <f>T$4*INDEX(ACA!$E$2:$E$156, MATCH('Calcs - ACA values'!$A147,ACA!$B$2:$B$156,0))</f>
        <v>215</v>
      </c>
      <c r="U147" s="27">
        <f>U$4*INDEX(ACA!$E$2:$E$156, MATCH('Calcs - ACA values'!$A147,ACA!$B$2:$B$156,0))</f>
        <v>310</v>
      </c>
      <c r="V147" s="27">
        <f>V$4*INDEX(ACA!$E$2:$E$156, MATCH('Calcs - ACA values'!$A147,ACA!$B$2:$B$156,0))</f>
        <v>1095</v>
      </c>
      <c r="W147" s="27">
        <f>W$4*INDEX(ACA!$E$2:$E$156, MATCH('Calcs - ACA values'!$A147,ACA!$B$2:$B$156,0))</f>
        <v>1660</v>
      </c>
      <c r="X147" s="27">
        <f>X$4*INDEX(ACA!$E$2:$E$156, MATCH('Calcs - ACA values'!$A147,ACA!$B$2:$B$156,0))</f>
        <v>550</v>
      </c>
      <c r="Y147" s="27">
        <f>Y$4*INDEX(ACA!$E$2:$E$156, MATCH('Calcs - ACA values'!$A147,ACA!$B$2:$B$156,0))</f>
        <v>1485</v>
      </c>
      <c r="Z147" s="27">
        <f>Z$4*INDEX(ACA!$E$2:$E$156, MATCH('Calcs - ACA values'!$A147,ACA!$B$2:$B$156,0))</f>
        <v>117800</v>
      </c>
      <c r="AA147" s="27">
        <f>AA$4*INDEX(ACA!$E$2:$E$156, MATCH('Calcs - ACA values'!$A147,ACA!$B$2:$B$156,0))</f>
        <v>117800</v>
      </c>
      <c r="AB147" s="27">
        <f>AB$4*INDEX(ACA!$E$2:$E$156, MATCH('Calcs - ACA values'!$A147,ACA!$B$2:$B$156,0))</f>
        <v>45000</v>
      </c>
      <c r="AC147" s="27">
        <f>AC$4*INDEX(ACA!$E$2:$E$156, MATCH('Calcs - ACA values'!$A147,ACA!$B$2:$B$156,0))</f>
        <v>70000</v>
      </c>
      <c r="AD147" s="27">
        <f>AD$4*INDEX(ACA!$E$2:$E$156, MATCH('Calcs - ACA values'!$A147,ACA!$B$2:$B$156,0))</f>
        <v>0</v>
      </c>
      <c r="AE147" s="27">
        <f>AE$4*INDEX(ACA!$E$2:$E$156, MATCH('Calcs - ACA values'!$A147,ACA!$B$2:$B$156,0))</f>
        <v>900</v>
      </c>
      <c r="AF147" s="27">
        <f>AF$4*INDEX(ACA!$E$2:$E$156, MATCH('Calcs - ACA values'!$A147,ACA!$B$2:$B$156,0))</f>
        <v>1290</v>
      </c>
    </row>
    <row r="148" spans="1:32" x14ac:dyDescent="0.35">
      <c r="A148" s="11">
        <v>931</v>
      </c>
      <c r="B148" s="18" t="s">
        <v>149</v>
      </c>
      <c r="C148" s="27">
        <f>C$4*INDEX(ACA!$E$2:$E$156, MATCH('Calcs - ACA values'!$A148,ACA!$B$2:$B$156,0))</f>
        <v>3192.20568</v>
      </c>
      <c r="D148" s="27">
        <f>D$4*INDEX(ACA!$E$2:$E$156, MATCH('Calcs - ACA values'!$A148,ACA!$B$2:$B$156,0))</f>
        <v>4501.5926399999998</v>
      </c>
      <c r="E148" s="27">
        <f>E$4*INDEX(ACA!$E$2:$E$156, MATCH('Calcs - ACA values'!$A148,ACA!$B$2:$B$156,0))</f>
        <v>5072.9800799999994</v>
      </c>
      <c r="F148" s="27">
        <f>F$4*INDEX(ACA!$E$2:$E$156, MATCH('Calcs - ACA values'!$A148,ACA!$B$2:$B$156,0))</f>
        <v>587.74199999999996</v>
      </c>
      <c r="G148" s="27">
        <f>G$4*INDEX(ACA!$E$2:$E$156, MATCH('Calcs - ACA values'!$A148,ACA!$B$2:$B$156,0))</f>
        <v>858.61439999999993</v>
      </c>
      <c r="H148" s="27">
        <f>H$4*INDEX(ACA!$E$2:$E$156, MATCH('Calcs - ACA values'!$A148,ACA!$B$2:$B$156,0))</f>
        <v>470.1936</v>
      </c>
      <c r="I148" s="27">
        <f>I$4*INDEX(ACA!$E$2:$E$156, MATCH('Calcs - ACA values'!$A148,ACA!$B$2:$B$156,0))</f>
        <v>470.1936</v>
      </c>
      <c r="J148" s="27">
        <f>J$4*INDEX(ACA!$E$2:$E$156, MATCH('Calcs - ACA values'!$A148,ACA!$B$2:$B$156,0))</f>
        <v>633.73919999999998</v>
      </c>
      <c r="K148" s="27">
        <f>K$4*INDEX(ACA!$E$2:$E$156, MATCH('Calcs - ACA values'!$A148,ACA!$B$2:$B$156,0))</f>
        <v>884.16840000000002</v>
      </c>
      <c r="L148" s="27">
        <f>L$4*INDEX(ACA!$E$2:$E$156, MATCH('Calcs - ACA values'!$A148,ACA!$B$2:$B$156,0))</f>
        <v>485.52599999999995</v>
      </c>
      <c r="M148" s="27">
        <f>M$4*INDEX(ACA!$E$2:$E$156, MATCH('Calcs - ACA values'!$A148,ACA!$B$2:$B$156,0))</f>
        <v>695.06880000000001</v>
      </c>
      <c r="N148" s="27">
        <f>N$4*INDEX(ACA!$E$2:$E$156, MATCH('Calcs - ACA values'!$A148,ACA!$B$2:$B$156,0))</f>
        <v>454.8612</v>
      </c>
      <c r="O148" s="27">
        <f>O$4*INDEX(ACA!$E$2:$E$156, MATCH('Calcs - ACA values'!$A148,ACA!$B$2:$B$156,0))</f>
        <v>643.96079999999995</v>
      </c>
      <c r="P148" s="27">
        <f>P$4*INDEX(ACA!$E$2:$E$156, MATCH('Calcs - ACA values'!$A148,ACA!$B$2:$B$156,0))</f>
        <v>419.0856</v>
      </c>
      <c r="Q148" s="27">
        <f>Q$4*INDEX(ACA!$E$2:$E$156, MATCH('Calcs - ACA values'!$A148,ACA!$B$2:$B$156,0))</f>
        <v>592.8528</v>
      </c>
      <c r="R148" s="27">
        <f>R$4*INDEX(ACA!$E$2:$E$156, MATCH('Calcs - ACA values'!$A148,ACA!$B$2:$B$156,0))</f>
        <v>265.76159999999999</v>
      </c>
      <c r="S148" s="27">
        <f>S$4*INDEX(ACA!$E$2:$E$156, MATCH('Calcs - ACA values'!$A148,ACA!$B$2:$B$156,0))</f>
        <v>424.19639999999998</v>
      </c>
      <c r="T148" s="27">
        <f>T$4*INDEX(ACA!$E$2:$E$156, MATCH('Calcs - ACA values'!$A148,ACA!$B$2:$B$156,0))</f>
        <v>219.76439999999999</v>
      </c>
      <c r="U148" s="27">
        <f>U$4*INDEX(ACA!$E$2:$E$156, MATCH('Calcs - ACA values'!$A148,ACA!$B$2:$B$156,0))</f>
        <v>316.86959999999999</v>
      </c>
      <c r="V148" s="27">
        <f>V$4*INDEX(ACA!$E$2:$E$156, MATCH('Calcs - ACA values'!$A148,ACA!$B$2:$B$156,0))</f>
        <v>1119.2652</v>
      </c>
      <c r="W148" s="27">
        <f>W$4*INDEX(ACA!$E$2:$E$156, MATCH('Calcs - ACA values'!$A148,ACA!$B$2:$B$156,0))</f>
        <v>1696.7855999999999</v>
      </c>
      <c r="X148" s="27">
        <f>X$4*INDEX(ACA!$E$2:$E$156, MATCH('Calcs - ACA values'!$A148,ACA!$B$2:$B$156,0))</f>
        <v>562.18799999999999</v>
      </c>
      <c r="Y148" s="27">
        <f>Y$4*INDEX(ACA!$E$2:$E$156, MATCH('Calcs - ACA values'!$A148,ACA!$B$2:$B$156,0))</f>
        <v>1517.9076</v>
      </c>
      <c r="Z148" s="27">
        <f>Z$4*INDEX(ACA!$E$2:$E$156, MATCH('Calcs - ACA values'!$A148,ACA!$B$2:$B$156,0))</f>
        <v>120410.44799999999</v>
      </c>
      <c r="AA148" s="27">
        <f>AA$4*INDEX(ACA!$E$2:$E$156, MATCH('Calcs - ACA values'!$A148,ACA!$B$2:$B$156,0))</f>
        <v>120410.44799999999</v>
      </c>
      <c r="AB148" s="27">
        <f>AB$4*INDEX(ACA!$E$2:$E$156, MATCH('Calcs - ACA values'!$A148,ACA!$B$2:$B$156,0))</f>
        <v>45997.2</v>
      </c>
      <c r="AC148" s="27">
        <f>AC$4*INDEX(ACA!$E$2:$E$156, MATCH('Calcs - ACA values'!$A148,ACA!$B$2:$B$156,0))</f>
        <v>71551.199999999997</v>
      </c>
      <c r="AD148" s="27">
        <f>AD$4*INDEX(ACA!$E$2:$E$156, MATCH('Calcs - ACA values'!$A148,ACA!$B$2:$B$156,0))</f>
        <v>0</v>
      </c>
      <c r="AE148" s="27">
        <f>AE$4*INDEX(ACA!$E$2:$E$156, MATCH('Calcs - ACA values'!$A148,ACA!$B$2:$B$156,0))</f>
        <v>919.94399999999996</v>
      </c>
      <c r="AF148" s="27">
        <f>AF$4*INDEX(ACA!$E$2:$E$156, MATCH('Calcs - ACA values'!$A148,ACA!$B$2:$B$156,0))</f>
        <v>1318.5863999999999</v>
      </c>
    </row>
    <row r="149" spans="1:32" x14ac:dyDescent="0.35">
      <c r="A149" s="11">
        <v>933</v>
      </c>
      <c r="B149" s="18" t="s">
        <v>150</v>
      </c>
      <c r="C149" s="27">
        <f>C$4*INDEX(ACA!$E$2:$E$156, MATCH('Calcs - ACA values'!$A149,ACA!$B$2:$B$156,0))</f>
        <v>3123</v>
      </c>
      <c r="D149" s="27">
        <f>D$4*INDEX(ACA!$E$2:$E$156, MATCH('Calcs - ACA values'!$A149,ACA!$B$2:$B$156,0))</f>
        <v>4404</v>
      </c>
      <c r="E149" s="27">
        <f>E$4*INDEX(ACA!$E$2:$E$156, MATCH('Calcs - ACA values'!$A149,ACA!$B$2:$B$156,0))</f>
        <v>4963</v>
      </c>
      <c r="F149" s="27">
        <f>F$4*INDEX(ACA!$E$2:$E$156, MATCH('Calcs - ACA values'!$A149,ACA!$B$2:$B$156,0))</f>
        <v>575</v>
      </c>
      <c r="G149" s="27">
        <f>G$4*INDEX(ACA!$E$2:$E$156, MATCH('Calcs - ACA values'!$A149,ACA!$B$2:$B$156,0))</f>
        <v>840</v>
      </c>
      <c r="H149" s="27">
        <f>H$4*INDEX(ACA!$E$2:$E$156, MATCH('Calcs - ACA values'!$A149,ACA!$B$2:$B$156,0))</f>
        <v>460</v>
      </c>
      <c r="I149" s="27">
        <f>I$4*INDEX(ACA!$E$2:$E$156, MATCH('Calcs - ACA values'!$A149,ACA!$B$2:$B$156,0))</f>
        <v>460</v>
      </c>
      <c r="J149" s="27">
        <f>J$4*INDEX(ACA!$E$2:$E$156, MATCH('Calcs - ACA values'!$A149,ACA!$B$2:$B$156,0))</f>
        <v>620</v>
      </c>
      <c r="K149" s="27">
        <f>K$4*INDEX(ACA!$E$2:$E$156, MATCH('Calcs - ACA values'!$A149,ACA!$B$2:$B$156,0))</f>
        <v>865</v>
      </c>
      <c r="L149" s="27">
        <f>L$4*INDEX(ACA!$E$2:$E$156, MATCH('Calcs - ACA values'!$A149,ACA!$B$2:$B$156,0))</f>
        <v>475</v>
      </c>
      <c r="M149" s="27">
        <f>M$4*INDEX(ACA!$E$2:$E$156, MATCH('Calcs - ACA values'!$A149,ACA!$B$2:$B$156,0))</f>
        <v>680</v>
      </c>
      <c r="N149" s="27">
        <f>N$4*INDEX(ACA!$E$2:$E$156, MATCH('Calcs - ACA values'!$A149,ACA!$B$2:$B$156,0))</f>
        <v>445</v>
      </c>
      <c r="O149" s="27">
        <f>O$4*INDEX(ACA!$E$2:$E$156, MATCH('Calcs - ACA values'!$A149,ACA!$B$2:$B$156,0))</f>
        <v>630</v>
      </c>
      <c r="P149" s="27">
        <f>P$4*INDEX(ACA!$E$2:$E$156, MATCH('Calcs - ACA values'!$A149,ACA!$B$2:$B$156,0))</f>
        <v>410</v>
      </c>
      <c r="Q149" s="27">
        <f>Q$4*INDEX(ACA!$E$2:$E$156, MATCH('Calcs - ACA values'!$A149,ACA!$B$2:$B$156,0))</f>
        <v>580</v>
      </c>
      <c r="R149" s="27">
        <f>R$4*INDEX(ACA!$E$2:$E$156, MATCH('Calcs - ACA values'!$A149,ACA!$B$2:$B$156,0))</f>
        <v>260</v>
      </c>
      <c r="S149" s="27">
        <f>S$4*INDEX(ACA!$E$2:$E$156, MATCH('Calcs - ACA values'!$A149,ACA!$B$2:$B$156,0))</f>
        <v>415</v>
      </c>
      <c r="T149" s="27">
        <f>T$4*INDEX(ACA!$E$2:$E$156, MATCH('Calcs - ACA values'!$A149,ACA!$B$2:$B$156,0))</f>
        <v>215</v>
      </c>
      <c r="U149" s="27">
        <f>U$4*INDEX(ACA!$E$2:$E$156, MATCH('Calcs - ACA values'!$A149,ACA!$B$2:$B$156,0))</f>
        <v>310</v>
      </c>
      <c r="V149" s="27">
        <f>V$4*INDEX(ACA!$E$2:$E$156, MATCH('Calcs - ACA values'!$A149,ACA!$B$2:$B$156,0))</f>
        <v>1095</v>
      </c>
      <c r="W149" s="27">
        <f>W$4*INDEX(ACA!$E$2:$E$156, MATCH('Calcs - ACA values'!$A149,ACA!$B$2:$B$156,0))</f>
        <v>1660</v>
      </c>
      <c r="X149" s="27">
        <f>X$4*INDEX(ACA!$E$2:$E$156, MATCH('Calcs - ACA values'!$A149,ACA!$B$2:$B$156,0))</f>
        <v>550</v>
      </c>
      <c r="Y149" s="27">
        <f>Y$4*INDEX(ACA!$E$2:$E$156, MATCH('Calcs - ACA values'!$A149,ACA!$B$2:$B$156,0))</f>
        <v>1485</v>
      </c>
      <c r="Z149" s="27">
        <f>Z$4*INDEX(ACA!$E$2:$E$156, MATCH('Calcs - ACA values'!$A149,ACA!$B$2:$B$156,0))</f>
        <v>117800</v>
      </c>
      <c r="AA149" s="27">
        <f>AA$4*INDEX(ACA!$E$2:$E$156, MATCH('Calcs - ACA values'!$A149,ACA!$B$2:$B$156,0))</f>
        <v>117800</v>
      </c>
      <c r="AB149" s="27">
        <f>AB$4*INDEX(ACA!$E$2:$E$156, MATCH('Calcs - ACA values'!$A149,ACA!$B$2:$B$156,0))</f>
        <v>45000</v>
      </c>
      <c r="AC149" s="27">
        <f>AC$4*INDEX(ACA!$E$2:$E$156, MATCH('Calcs - ACA values'!$A149,ACA!$B$2:$B$156,0))</f>
        <v>70000</v>
      </c>
      <c r="AD149" s="27">
        <f>AD$4*INDEX(ACA!$E$2:$E$156, MATCH('Calcs - ACA values'!$A149,ACA!$B$2:$B$156,0))</f>
        <v>0</v>
      </c>
      <c r="AE149" s="27">
        <f>AE$4*INDEX(ACA!$E$2:$E$156, MATCH('Calcs - ACA values'!$A149,ACA!$B$2:$B$156,0))</f>
        <v>900</v>
      </c>
      <c r="AF149" s="27">
        <f>AF$4*INDEX(ACA!$E$2:$E$156, MATCH('Calcs - ACA values'!$A149,ACA!$B$2:$B$156,0))</f>
        <v>1290</v>
      </c>
    </row>
    <row r="150" spans="1:32" x14ac:dyDescent="0.35">
      <c r="A150" s="11">
        <v>935</v>
      </c>
      <c r="B150" s="18" t="s">
        <v>151</v>
      </c>
      <c r="C150" s="27">
        <f>C$4*INDEX(ACA!$E$2:$E$156, MATCH('Calcs - ACA values'!$A150,ACA!$B$2:$B$156,0))</f>
        <v>3123.0624599999996</v>
      </c>
      <c r="D150" s="27">
        <f>D$4*INDEX(ACA!$E$2:$E$156, MATCH('Calcs - ACA values'!$A150,ACA!$B$2:$B$156,0))</f>
        <v>4404.0880799999995</v>
      </c>
      <c r="E150" s="27">
        <f>E$4*INDEX(ACA!$E$2:$E$156, MATCH('Calcs - ACA values'!$A150,ACA!$B$2:$B$156,0))</f>
        <v>4963.09926</v>
      </c>
      <c r="F150" s="27">
        <f>F$4*INDEX(ACA!$E$2:$E$156, MATCH('Calcs - ACA values'!$A150,ACA!$B$2:$B$156,0))</f>
        <v>575.01149999999996</v>
      </c>
      <c r="G150" s="27">
        <f>G$4*INDEX(ACA!$E$2:$E$156, MATCH('Calcs - ACA values'!$A150,ACA!$B$2:$B$156,0))</f>
        <v>840.01679999999988</v>
      </c>
      <c r="H150" s="27">
        <f>H$4*INDEX(ACA!$E$2:$E$156, MATCH('Calcs - ACA values'!$A150,ACA!$B$2:$B$156,0))</f>
        <v>460.00919999999996</v>
      </c>
      <c r="I150" s="27">
        <f>I$4*INDEX(ACA!$E$2:$E$156, MATCH('Calcs - ACA values'!$A150,ACA!$B$2:$B$156,0))</f>
        <v>460.00919999999996</v>
      </c>
      <c r="J150" s="27">
        <f>J$4*INDEX(ACA!$E$2:$E$156, MATCH('Calcs - ACA values'!$A150,ACA!$B$2:$B$156,0))</f>
        <v>620.01239999999996</v>
      </c>
      <c r="K150" s="27">
        <f>K$4*INDEX(ACA!$E$2:$E$156, MATCH('Calcs - ACA values'!$A150,ACA!$B$2:$B$156,0))</f>
        <v>865.01729999999998</v>
      </c>
      <c r="L150" s="27">
        <f>L$4*INDEX(ACA!$E$2:$E$156, MATCH('Calcs - ACA values'!$A150,ACA!$B$2:$B$156,0))</f>
        <v>475.00949999999995</v>
      </c>
      <c r="M150" s="27">
        <f>M$4*INDEX(ACA!$E$2:$E$156, MATCH('Calcs - ACA values'!$A150,ACA!$B$2:$B$156,0))</f>
        <v>680.01359999999988</v>
      </c>
      <c r="N150" s="27">
        <f>N$4*INDEX(ACA!$E$2:$E$156, MATCH('Calcs - ACA values'!$A150,ACA!$B$2:$B$156,0))</f>
        <v>445.00889999999998</v>
      </c>
      <c r="O150" s="27">
        <f>O$4*INDEX(ACA!$E$2:$E$156, MATCH('Calcs - ACA values'!$A150,ACA!$B$2:$B$156,0))</f>
        <v>630.01259999999991</v>
      </c>
      <c r="P150" s="27">
        <f>P$4*INDEX(ACA!$E$2:$E$156, MATCH('Calcs - ACA values'!$A150,ACA!$B$2:$B$156,0))</f>
        <v>410.00819999999999</v>
      </c>
      <c r="Q150" s="27">
        <f>Q$4*INDEX(ACA!$E$2:$E$156, MATCH('Calcs - ACA values'!$A150,ACA!$B$2:$B$156,0))</f>
        <v>580.01159999999993</v>
      </c>
      <c r="R150" s="27">
        <f>R$4*INDEX(ACA!$E$2:$E$156, MATCH('Calcs - ACA values'!$A150,ACA!$B$2:$B$156,0))</f>
        <v>260.0052</v>
      </c>
      <c r="S150" s="27">
        <f>S$4*INDEX(ACA!$E$2:$E$156, MATCH('Calcs - ACA values'!$A150,ACA!$B$2:$B$156,0))</f>
        <v>415.00829999999996</v>
      </c>
      <c r="T150" s="27">
        <f>T$4*INDEX(ACA!$E$2:$E$156, MATCH('Calcs - ACA values'!$A150,ACA!$B$2:$B$156,0))</f>
        <v>215.00429999999997</v>
      </c>
      <c r="U150" s="27">
        <f>U$4*INDEX(ACA!$E$2:$E$156, MATCH('Calcs - ACA values'!$A150,ACA!$B$2:$B$156,0))</f>
        <v>310.00619999999998</v>
      </c>
      <c r="V150" s="27">
        <f>V$4*INDEX(ACA!$E$2:$E$156, MATCH('Calcs - ACA values'!$A150,ACA!$B$2:$B$156,0))</f>
        <v>1095.0219</v>
      </c>
      <c r="W150" s="27">
        <f>W$4*INDEX(ACA!$E$2:$E$156, MATCH('Calcs - ACA values'!$A150,ACA!$B$2:$B$156,0))</f>
        <v>1660.0331999999999</v>
      </c>
      <c r="X150" s="27">
        <f>X$4*INDEX(ACA!$E$2:$E$156, MATCH('Calcs - ACA values'!$A150,ACA!$B$2:$B$156,0))</f>
        <v>550.01099999999997</v>
      </c>
      <c r="Y150" s="27">
        <f>Y$4*INDEX(ACA!$E$2:$E$156, MATCH('Calcs - ACA values'!$A150,ACA!$B$2:$B$156,0))</f>
        <v>1485.0296999999998</v>
      </c>
      <c r="Z150" s="27">
        <f>Z$4*INDEX(ACA!$E$2:$E$156, MATCH('Calcs - ACA values'!$A150,ACA!$B$2:$B$156,0))</f>
        <v>117802.35599999999</v>
      </c>
      <c r="AA150" s="27">
        <f>AA$4*INDEX(ACA!$E$2:$E$156, MATCH('Calcs - ACA values'!$A150,ACA!$B$2:$B$156,0))</f>
        <v>117802.35599999999</v>
      </c>
      <c r="AB150" s="27">
        <f>AB$4*INDEX(ACA!$E$2:$E$156, MATCH('Calcs - ACA values'!$A150,ACA!$B$2:$B$156,0))</f>
        <v>45000.899999999994</v>
      </c>
      <c r="AC150" s="27">
        <f>AC$4*INDEX(ACA!$E$2:$E$156, MATCH('Calcs - ACA values'!$A150,ACA!$B$2:$B$156,0))</f>
        <v>70001.399999999994</v>
      </c>
      <c r="AD150" s="27">
        <f>AD$4*INDEX(ACA!$E$2:$E$156, MATCH('Calcs - ACA values'!$A150,ACA!$B$2:$B$156,0))</f>
        <v>0</v>
      </c>
      <c r="AE150" s="27">
        <f>AE$4*INDEX(ACA!$E$2:$E$156, MATCH('Calcs - ACA values'!$A150,ACA!$B$2:$B$156,0))</f>
        <v>900.01799999999992</v>
      </c>
      <c r="AF150" s="27">
        <f>AF$4*INDEX(ACA!$E$2:$E$156, MATCH('Calcs - ACA values'!$A150,ACA!$B$2:$B$156,0))</f>
        <v>1290.0257999999999</v>
      </c>
    </row>
    <row r="151" spans="1:32" x14ac:dyDescent="0.35">
      <c r="A151" s="11">
        <v>936</v>
      </c>
      <c r="B151" s="18" t="s">
        <v>152</v>
      </c>
      <c r="C151" s="27">
        <f>C$4*INDEX(ACA!$E$2:$E$156, MATCH('Calcs - ACA values'!$A151,ACA!$B$2:$B$156,0))</f>
        <v>3300.8236200000001</v>
      </c>
      <c r="D151" s="27">
        <f>D$4*INDEX(ACA!$E$2:$E$156, MATCH('Calcs - ACA values'!$A151,ACA!$B$2:$B$156,0))</f>
        <v>4654.7637599999998</v>
      </c>
      <c r="E151" s="27">
        <f>E$4*INDEX(ACA!$E$2:$E$156, MATCH('Calcs - ACA values'!$A151,ACA!$B$2:$B$156,0))</f>
        <v>5245.5932199999997</v>
      </c>
      <c r="F151" s="27">
        <f>F$4*INDEX(ACA!$E$2:$E$156, MATCH('Calcs - ACA values'!$A151,ACA!$B$2:$B$156,0))</f>
        <v>607.7405</v>
      </c>
      <c r="G151" s="27">
        <f>G$4*INDEX(ACA!$E$2:$E$156, MATCH('Calcs - ACA values'!$A151,ACA!$B$2:$B$156,0))</f>
        <v>887.82960000000003</v>
      </c>
      <c r="H151" s="27">
        <f>H$4*INDEX(ACA!$E$2:$E$156, MATCH('Calcs - ACA values'!$A151,ACA!$B$2:$B$156,0))</f>
        <v>486.19240000000002</v>
      </c>
      <c r="I151" s="27">
        <f>I$4*INDEX(ACA!$E$2:$E$156, MATCH('Calcs - ACA values'!$A151,ACA!$B$2:$B$156,0))</f>
        <v>486.19240000000002</v>
      </c>
      <c r="J151" s="27">
        <f>J$4*INDEX(ACA!$E$2:$E$156, MATCH('Calcs - ACA values'!$A151,ACA!$B$2:$B$156,0))</f>
        <v>655.30280000000005</v>
      </c>
      <c r="K151" s="27">
        <f>K$4*INDEX(ACA!$E$2:$E$156, MATCH('Calcs - ACA values'!$A151,ACA!$B$2:$B$156,0))</f>
        <v>914.25310000000002</v>
      </c>
      <c r="L151" s="27">
        <f>L$4*INDEX(ACA!$E$2:$E$156, MATCH('Calcs - ACA values'!$A151,ACA!$B$2:$B$156,0))</f>
        <v>502.04649999999998</v>
      </c>
      <c r="M151" s="27">
        <f>M$4*INDEX(ACA!$E$2:$E$156, MATCH('Calcs - ACA values'!$A151,ACA!$B$2:$B$156,0))</f>
        <v>718.7192</v>
      </c>
      <c r="N151" s="27">
        <f>N$4*INDEX(ACA!$E$2:$E$156, MATCH('Calcs - ACA values'!$A151,ACA!$B$2:$B$156,0))</f>
        <v>470.3383</v>
      </c>
      <c r="O151" s="27">
        <f>O$4*INDEX(ACA!$E$2:$E$156, MATCH('Calcs - ACA values'!$A151,ACA!$B$2:$B$156,0))</f>
        <v>665.87220000000002</v>
      </c>
      <c r="P151" s="27">
        <f>P$4*INDEX(ACA!$E$2:$E$156, MATCH('Calcs - ACA values'!$A151,ACA!$B$2:$B$156,0))</f>
        <v>433.34539999999998</v>
      </c>
      <c r="Q151" s="27">
        <f>Q$4*INDEX(ACA!$E$2:$E$156, MATCH('Calcs - ACA values'!$A151,ACA!$B$2:$B$156,0))</f>
        <v>613.02520000000004</v>
      </c>
      <c r="R151" s="27">
        <f>R$4*INDEX(ACA!$E$2:$E$156, MATCH('Calcs - ACA values'!$A151,ACA!$B$2:$B$156,0))</f>
        <v>274.80439999999999</v>
      </c>
      <c r="S151" s="27">
        <f>S$4*INDEX(ACA!$E$2:$E$156, MATCH('Calcs - ACA values'!$A151,ACA!$B$2:$B$156,0))</f>
        <v>438.63009999999997</v>
      </c>
      <c r="T151" s="27">
        <f>T$4*INDEX(ACA!$E$2:$E$156, MATCH('Calcs - ACA values'!$A151,ACA!$B$2:$B$156,0))</f>
        <v>227.24209999999999</v>
      </c>
      <c r="U151" s="27">
        <f>U$4*INDEX(ACA!$E$2:$E$156, MATCH('Calcs - ACA values'!$A151,ACA!$B$2:$B$156,0))</f>
        <v>327.65140000000002</v>
      </c>
      <c r="V151" s="27">
        <f>V$4*INDEX(ACA!$E$2:$E$156, MATCH('Calcs - ACA values'!$A151,ACA!$B$2:$B$156,0))</f>
        <v>1157.3493000000001</v>
      </c>
      <c r="W151" s="27">
        <f>W$4*INDEX(ACA!$E$2:$E$156, MATCH('Calcs - ACA values'!$A151,ACA!$B$2:$B$156,0))</f>
        <v>1754.5203999999999</v>
      </c>
      <c r="X151" s="27">
        <f>X$4*INDEX(ACA!$E$2:$E$156, MATCH('Calcs - ACA values'!$A151,ACA!$B$2:$B$156,0))</f>
        <v>581.31700000000001</v>
      </c>
      <c r="Y151" s="27">
        <f>Y$4*INDEX(ACA!$E$2:$E$156, MATCH('Calcs - ACA values'!$A151,ACA!$B$2:$B$156,0))</f>
        <v>1569.5559000000001</v>
      </c>
      <c r="Z151" s="27">
        <f>Z$4*INDEX(ACA!$E$2:$E$156, MATCH('Calcs - ACA values'!$A151,ACA!$B$2:$B$156,0))</f>
        <v>124507.53199999999</v>
      </c>
      <c r="AA151" s="27">
        <f>AA$4*INDEX(ACA!$E$2:$E$156, MATCH('Calcs - ACA values'!$A151,ACA!$B$2:$B$156,0))</f>
        <v>124507.53199999999</v>
      </c>
      <c r="AB151" s="27">
        <f>AB$4*INDEX(ACA!$E$2:$E$156, MATCH('Calcs - ACA values'!$A151,ACA!$B$2:$B$156,0))</f>
        <v>47562.3</v>
      </c>
      <c r="AC151" s="27">
        <f>AC$4*INDEX(ACA!$E$2:$E$156, MATCH('Calcs - ACA values'!$A151,ACA!$B$2:$B$156,0))</f>
        <v>73985.8</v>
      </c>
      <c r="AD151" s="27">
        <f>AD$4*INDEX(ACA!$E$2:$E$156, MATCH('Calcs - ACA values'!$A151,ACA!$B$2:$B$156,0))</f>
        <v>0</v>
      </c>
      <c r="AE151" s="27">
        <f>AE$4*INDEX(ACA!$E$2:$E$156, MATCH('Calcs - ACA values'!$A151,ACA!$B$2:$B$156,0))</f>
        <v>951.24599999999998</v>
      </c>
      <c r="AF151" s="27">
        <f>AF$4*INDEX(ACA!$E$2:$E$156, MATCH('Calcs - ACA values'!$A151,ACA!$B$2:$B$156,0))</f>
        <v>1363.4526000000001</v>
      </c>
    </row>
    <row r="152" spans="1:32" x14ac:dyDescent="0.35">
      <c r="A152" s="11">
        <v>937</v>
      </c>
      <c r="B152" s="18" t="s">
        <v>153</v>
      </c>
      <c r="C152" s="27">
        <f>C$4*INDEX(ACA!$E$2:$E$156, MATCH('Calcs - ACA values'!$A152,ACA!$B$2:$B$156,0))</f>
        <v>3144.8609999999999</v>
      </c>
      <c r="D152" s="27">
        <f>D$4*INDEX(ACA!$E$2:$E$156, MATCH('Calcs - ACA values'!$A152,ACA!$B$2:$B$156,0))</f>
        <v>4434.8279999999995</v>
      </c>
      <c r="E152" s="27">
        <f>E$4*INDEX(ACA!$E$2:$E$156, MATCH('Calcs - ACA values'!$A152,ACA!$B$2:$B$156,0))</f>
        <v>4997.7409999999991</v>
      </c>
      <c r="F152" s="27">
        <f>F$4*INDEX(ACA!$E$2:$E$156, MATCH('Calcs - ACA values'!$A152,ACA!$B$2:$B$156,0))</f>
        <v>579.02499999999998</v>
      </c>
      <c r="G152" s="27">
        <f>G$4*INDEX(ACA!$E$2:$E$156, MATCH('Calcs - ACA values'!$A152,ACA!$B$2:$B$156,0))</f>
        <v>845.87999999999988</v>
      </c>
      <c r="H152" s="27">
        <f>H$4*INDEX(ACA!$E$2:$E$156, MATCH('Calcs - ACA values'!$A152,ACA!$B$2:$B$156,0))</f>
        <v>463.21999999999997</v>
      </c>
      <c r="I152" s="27">
        <f>I$4*INDEX(ACA!$E$2:$E$156, MATCH('Calcs - ACA values'!$A152,ACA!$B$2:$B$156,0))</f>
        <v>463.21999999999997</v>
      </c>
      <c r="J152" s="27">
        <f>J$4*INDEX(ACA!$E$2:$E$156, MATCH('Calcs - ACA values'!$A152,ACA!$B$2:$B$156,0))</f>
        <v>624.33999999999992</v>
      </c>
      <c r="K152" s="27">
        <f>K$4*INDEX(ACA!$E$2:$E$156, MATCH('Calcs - ACA values'!$A152,ACA!$B$2:$B$156,0))</f>
        <v>871.05499999999995</v>
      </c>
      <c r="L152" s="27">
        <f>L$4*INDEX(ACA!$E$2:$E$156, MATCH('Calcs - ACA values'!$A152,ACA!$B$2:$B$156,0))</f>
        <v>478.32499999999993</v>
      </c>
      <c r="M152" s="27">
        <f>M$4*INDEX(ACA!$E$2:$E$156, MATCH('Calcs - ACA values'!$A152,ACA!$B$2:$B$156,0))</f>
        <v>684.75999999999988</v>
      </c>
      <c r="N152" s="27">
        <f>N$4*INDEX(ACA!$E$2:$E$156, MATCH('Calcs - ACA values'!$A152,ACA!$B$2:$B$156,0))</f>
        <v>448.11499999999995</v>
      </c>
      <c r="O152" s="27">
        <f>O$4*INDEX(ACA!$E$2:$E$156, MATCH('Calcs - ACA values'!$A152,ACA!$B$2:$B$156,0))</f>
        <v>634.41</v>
      </c>
      <c r="P152" s="27">
        <f>P$4*INDEX(ACA!$E$2:$E$156, MATCH('Calcs - ACA values'!$A152,ACA!$B$2:$B$156,0))</f>
        <v>412.86999999999995</v>
      </c>
      <c r="Q152" s="27">
        <f>Q$4*INDEX(ACA!$E$2:$E$156, MATCH('Calcs - ACA values'!$A152,ACA!$B$2:$B$156,0))</f>
        <v>584.05999999999995</v>
      </c>
      <c r="R152" s="27">
        <f>R$4*INDEX(ACA!$E$2:$E$156, MATCH('Calcs - ACA values'!$A152,ACA!$B$2:$B$156,0))</f>
        <v>261.82</v>
      </c>
      <c r="S152" s="27">
        <f>S$4*INDEX(ACA!$E$2:$E$156, MATCH('Calcs - ACA values'!$A152,ACA!$B$2:$B$156,0))</f>
        <v>417.90499999999997</v>
      </c>
      <c r="T152" s="27">
        <f>T$4*INDEX(ACA!$E$2:$E$156, MATCH('Calcs - ACA values'!$A152,ACA!$B$2:$B$156,0))</f>
        <v>216.50499999999997</v>
      </c>
      <c r="U152" s="27">
        <f>U$4*INDEX(ACA!$E$2:$E$156, MATCH('Calcs - ACA values'!$A152,ACA!$B$2:$B$156,0))</f>
        <v>312.16999999999996</v>
      </c>
      <c r="V152" s="27">
        <f>V$4*INDEX(ACA!$E$2:$E$156, MATCH('Calcs - ACA values'!$A152,ACA!$B$2:$B$156,0))</f>
        <v>1102.665</v>
      </c>
      <c r="W152" s="27">
        <f>W$4*INDEX(ACA!$E$2:$E$156, MATCH('Calcs - ACA values'!$A152,ACA!$B$2:$B$156,0))</f>
        <v>1671.62</v>
      </c>
      <c r="X152" s="27">
        <f>X$4*INDEX(ACA!$E$2:$E$156, MATCH('Calcs - ACA values'!$A152,ACA!$B$2:$B$156,0))</f>
        <v>553.84999999999991</v>
      </c>
      <c r="Y152" s="27">
        <f>Y$4*INDEX(ACA!$E$2:$E$156, MATCH('Calcs - ACA values'!$A152,ACA!$B$2:$B$156,0))</f>
        <v>1495.3949999999998</v>
      </c>
      <c r="Z152" s="27">
        <f>Z$4*INDEX(ACA!$E$2:$E$156, MATCH('Calcs - ACA values'!$A152,ACA!$B$2:$B$156,0))</f>
        <v>118624.59999999999</v>
      </c>
      <c r="AA152" s="27">
        <f>AA$4*INDEX(ACA!$E$2:$E$156, MATCH('Calcs - ACA values'!$A152,ACA!$B$2:$B$156,0))</f>
        <v>118624.59999999999</v>
      </c>
      <c r="AB152" s="27">
        <f>AB$4*INDEX(ACA!$E$2:$E$156, MATCH('Calcs - ACA values'!$A152,ACA!$B$2:$B$156,0))</f>
        <v>45314.999999999993</v>
      </c>
      <c r="AC152" s="27">
        <f>AC$4*INDEX(ACA!$E$2:$E$156, MATCH('Calcs - ACA values'!$A152,ACA!$B$2:$B$156,0))</f>
        <v>70489.999999999985</v>
      </c>
      <c r="AD152" s="27">
        <f>AD$4*INDEX(ACA!$E$2:$E$156, MATCH('Calcs - ACA values'!$A152,ACA!$B$2:$B$156,0))</f>
        <v>0</v>
      </c>
      <c r="AE152" s="27">
        <f>AE$4*INDEX(ACA!$E$2:$E$156, MATCH('Calcs - ACA values'!$A152,ACA!$B$2:$B$156,0))</f>
        <v>906.3</v>
      </c>
      <c r="AF152" s="27">
        <f>AF$4*INDEX(ACA!$E$2:$E$156, MATCH('Calcs - ACA values'!$A152,ACA!$B$2:$B$156,0))</f>
        <v>1299.03</v>
      </c>
    </row>
    <row r="153" spans="1:32" x14ac:dyDescent="0.35">
      <c r="A153" s="11" t="s">
        <v>230</v>
      </c>
      <c r="B153" s="18" t="s">
        <v>154</v>
      </c>
      <c r="C153" s="27">
        <f>C$4*INDEX(ACA!$E$2:$E$156, MATCH('Calcs - ACA values'!$A153,ACA!$B$2:$B$156,0))</f>
        <v>3300.8236200000001</v>
      </c>
      <c r="D153" s="27">
        <f>D$4*INDEX(ACA!$E$2:$E$156, MATCH('Calcs - ACA values'!$A153,ACA!$B$2:$B$156,0))</f>
        <v>4654.7637599999998</v>
      </c>
      <c r="E153" s="27">
        <f>E$4*INDEX(ACA!$E$2:$E$156, MATCH('Calcs - ACA values'!$A153,ACA!$B$2:$B$156,0))</f>
        <v>5245.5932199999997</v>
      </c>
      <c r="F153" s="27">
        <f>F$4*INDEX(ACA!$E$2:$E$156, MATCH('Calcs - ACA values'!$A153,ACA!$B$2:$B$156,0))</f>
        <v>607.7405</v>
      </c>
      <c r="G153" s="27">
        <f>G$4*INDEX(ACA!$E$2:$E$156, MATCH('Calcs - ACA values'!$A153,ACA!$B$2:$B$156,0))</f>
        <v>887.82960000000003</v>
      </c>
      <c r="H153" s="27">
        <f>H$4*INDEX(ACA!$E$2:$E$156, MATCH('Calcs - ACA values'!$A153,ACA!$B$2:$B$156,0))</f>
        <v>486.19240000000002</v>
      </c>
      <c r="I153" s="27">
        <f>I$4*INDEX(ACA!$E$2:$E$156, MATCH('Calcs - ACA values'!$A153,ACA!$B$2:$B$156,0))</f>
        <v>486.19240000000002</v>
      </c>
      <c r="J153" s="27">
        <f>J$4*INDEX(ACA!$E$2:$E$156, MATCH('Calcs - ACA values'!$A153,ACA!$B$2:$B$156,0))</f>
        <v>655.30280000000005</v>
      </c>
      <c r="K153" s="27">
        <f>K$4*INDEX(ACA!$E$2:$E$156, MATCH('Calcs - ACA values'!$A153,ACA!$B$2:$B$156,0))</f>
        <v>914.25310000000002</v>
      </c>
      <c r="L153" s="27">
        <f>L$4*INDEX(ACA!$E$2:$E$156, MATCH('Calcs - ACA values'!$A153,ACA!$B$2:$B$156,0))</f>
        <v>502.04649999999998</v>
      </c>
      <c r="M153" s="27">
        <f>M$4*INDEX(ACA!$E$2:$E$156, MATCH('Calcs - ACA values'!$A153,ACA!$B$2:$B$156,0))</f>
        <v>718.7192</v>
      </c>
      <c r="N153" s="27">
        <f>N$4*INDEX(ACA!$E$2:$E$156, MATCH('Calcs - ACA values'!$A153,ACA!$B$2:$B$156,0))</f>
        <v>470.3383</v>
      </c>
      <c r="O153" s="27">
        <f>O$4*INDEX(ACA!$E$2:$E$156, MATCH('Calcs - ACA values'!$A153,ACA!$B$2:$B$156,0))</f>
        <v>665.87220000000002</v>
      </c>
      <c r="P153" s="27">
        <f>P$4*INDEX(ACA!$E$2:$E$156, MATCH('Calcs - ACA values'!$A153,ACA!$B$2:$B$156,0))</f>
        <v>433.34539999999998</v>
      </c>
      <c r="Q153" s="27">
        <f>Q$4*INDEX(ACA!$E$2:$E$156, MATCH('Calcs - ACA values'!$A153,ACA!$B$2:$B$156,0))</f>
        <v>613.02520000000004</v>
      </c>
      <c r="R153" s="27">
        <f>R$4*INDEX(ACA!$E$2:$E$156, MATCH('Calcs - ACA values'!$A153,ACA!$B$2:$B$156,0))</f>
        <v>274.80439999999999</v>
      </c>
      <c r="S153" s="27">
        <f>S$4*INDEX(ACA!$E$2:$E$156, MATCH('Calcs - ACA values'!$A153,ACA!$B$2:$B$156,0))</f>
        <v>438.63009999999997</v>
      </c>
      <c r="T153" s="27">
        <f>T$4*INDEX(ACA!$E$2:$E$156, MATCH('Calcs - ACA values'!$A153,ACA!$B$2:$B$156,0))</f>
        <v>227.24209999999999</v>
      </c>
      <c r="U153" s="27">
        <f>U$4*INDEX(ACA!$E$2:$E$156, MATCH('Calcs - ACA values'!$A153,ACA!$B$2:$B$156,0))</f>
        <v>327.65140000000002</v>
      </c>
      <c r="V153" s="27">
        <f>V$4*INDEX(ACA!$E$2:$E$156, MATCH('Calcs - ACA values'!$A153,ACA!$B$2:$B$156,0))</f>
        <v>1157.3493000000001</v>
      </c>
      <c r="W153" s="27">
        <f>W$4*INDEX(ACA!$E$2:$E$156, MATCH('Calcs - ACA values'!$A153,ACA!$B$2:$B$156,0))</f>
        <v>1754.5203999999999</v>
      </c>
      <c r="X153" s="27">
        <f>X$4*INDEX(ACA!$E$2:$E$156, MATCH('Calcs - ACA values'!$A153,ACA!$B$2:$B$156,0))</f>
        <v>581.31700000000001</v>
      </c>
      <c r="Y153" s="27">
        <f>Y$4*INDEX(ACA!$E$2:$E$156, MATCH('Calcs - ACA values'!$A153,ACA!$B$2:$B$156,0))</f>
        <v>1569.5559000000001</v>
      </c>
      <c r="Z153" s="27">
        <f>Z$4*INDEX(ACA!$E$2:$E$156, MATCH('Calcs - ACA values'!$A153,ACA!$B$2:$B$156,0))</f>
        <v>124507.53199999999</v>
      </c>
      <c r="AA153" s="27">
        <f>AA$4*INDEX(ACA!$E$2:$E$156, MATCH('Calcs - ACA values'!$A153,ACA!$B$2:$B$156,0))</f>
        <v>124507.53199999999</v>
      </c>
      <c r="AB153" s="27">
        <f>AB$4*INDEX(ACA!$E$2:$E$156, MATCH('Calcs - ACA values'!$A153,ACA!$B$2:$B$156,0))</f>
        <v>47562.3</v>
      </c>
      <c r="AC153" s="27">
        <f>AC$4*INDEX(ACA!$E$2:$E$156, MATCH('Calcs - ACA values'!$A153,ACA!$B$2:$B$156,0))</f>
        <v>73985.8</v>
      </c>
      <c r="AD153" s="27">
        <f>AD$4*INDEX(ACA!$E$2:$E$156, MATCH('Calcs - ACA values'!$A153,ACA!$B$2:$B$156,0))</f>
        <v>0</v>
      </c>
      <c r="AE153" s="27">
        <f>AE$4*INDEX(ACA!$E$2:$E$156, MATCH('Calcs - ACA values'!$A153,ACA!$B$2:$B$156,0))</f>
        <v>951.24599999999998</v>
      </c>
      <c r="AF153" s="27">
        <f>AF$4*INDEX(ACA!$E$2:$E$156, MATCH('Calcs - ACA values'!$A153,ACA!$B$2:$B$156,0))</f>
        <v>1363.4526000000001</v>
      </c>
    </row>
    <row r="154" spans="1:32" x14ac:dyDescent="0.35">
      <c r="A154" s="11">
        <v>940</v>
      </c>
      <c r="B154" s="18" t="s">
        <v>192</v>
      </c>
      <c r="C154" s="27">
        <f>C$4*INDEX(ACA!$E$2:$E$156, MATCH('Calcs - ACA values'!$A154,ACA!$B$2:$B$156,0))</f>
        <v>3133.2434399999997</v>
      </c>
      <c r="D154" s="27">
        <f>D$4*INDEX(ACA!$E$2:$E$156, MATCH('Calcs - ACA values'!$A154,ACA!$B$2:$B$156,0))</f>
        <v>4418.4451199999994</v>
      </c>
      <c r="E154" s="27">
        <f>E$4*INDEX(ACA!$E$2:$E$156, MATCH('Calcs - ACA values'!$A154,ACA!$B$2:$B$156,0))</f>
        <v>4979.2786399999995</v>
      </c>
      <c r="F154" s="27">
        <f>F$4*INDEX(ACA!$E$2:$E$156, MATCH('Calcs - ACA values'!$A154,ACA!$B$2:$B$156,0))</f>
        <v>576.88599999999997</v>
      </c>
      <c r="G154" s="27">
        <f>G$4*INDEX(ACA!$E$2:$E$156, MATCH('Calcs - ACA values'!$A154,ACA!$B$2:$B$156,0))</f>
        <v>842.75519999999995</v>
      </c>
      <c r="H154" s="27">
        <f>H$4*INDEX(ACA!$E$2:$E$156, MATCH('Calcs - ACA values'!$A154,ACA!$B$2:$B$156,0))</f>
        <v>461.50879999999995</v>
      </c>
      <c r="I154" s="27">
        <f>I$4*INDEX(ACA!$E$2:$E$156, MATCH('Calcs - ACA values'!$A154,ACA!$B$2:$B$156,0))</f>
        <v>461.50879999999995</v>
      </c>
      <c r="J154" s="27">
        <f>J$4*INDEX(ACA!$E$2:$E$156, MATCH('Calcs - ACA values'!$A154,ACA!$B$2:$B$156,0))</f>
        <v>622.03359999999998</v>
      </c>
      <c r="K154" s="27">
        <f>K$4*INDEX(ACA!$E$2:$E$156, MATCH('Calcs - ACA values'!$A154,ACA!$B$2:$B$156,0))</f>
        <v>867.83719999999994</v>
      </c>
      <c r="L154" s="27">
        <f>L$4*INDEX(ACA!$E$2:$E$156, MATCH('Calcs - ACA values'!$A154,ACA!$B$2:$B$156,0))</f>
        <v>476.55799999999999</v>
      </c>
      <c r="M154" s="27">
        <f>M$4*INDEX(ACA!$E$2:$E$156, MATCH('Calcs - ACA values'!$A154,ACA!$B$2:$B$156,0))</f>
        <v>682.23039999999992</v>
      </c>
      <c r="N154" s="27">
        <f>N$4*INDEX(ACA!$E$2:$E$156, MATCH('Calcs - ACA values'!$A154,ACA!$B$2:$B$156,0))</f>
        <v>446.45959999999997</v>
      </c>
      <c r="O154" s="27">
        <f>O$4*INDEX(ACA!$E$2:$E$156, MATCH('Calcs - ACA values'!$A154,ACA!$B$2:$B$156,0))</f>
        <v>632.06639999999993</v>
      </c>
      <c r="P154" s="27">
        <f>P$4*INDEX(ACA!$E$2:$E$156, MATCH('Calcs - ACA values'!$A154,ACA!$B$2:$B$156,0))</f>
        <v>411.34479999999996</v>
      </c>
      <c r="Q154" s="27">
        <f>Q$4*INDEX(ACA!$E$2:$E$156, MATCH('Calcs - ACA values'!$A154,ACA!$B$2:$B$156,0))</f>
        <v>581.90239999999994</v>
      </c>
      <c r="R154" s="27">
        <f>R$4*INDEX(ACA!$E$2:$E$156, MATCH('Calcs - ACA values'!$A154,ACA!$B$2:$B$156,0))</f>
        <v>260.8528</v>
      </c>
      <c r="S154" s="27">
        <f>S$4*INDEX(ACA!$E$2:$E$156, MATCH('Calcs - ACA values'!$A154,ACA!$B$2:$B$156,0))</f>
        <v>416.3612</v>
      </c>
      <c r="T154" s="27">
        <f>T$4*INDEX(ACA!$E$2:$E$156, MATCH('Calcs - ACA values'!$A154,ACA!$B$2:$B$156,0))</f>
        <v>215.70519999999999</v>
      </c>
      <c r="U154" s="27">
        <f>U$4*INDEX(ACA!$E$2:$E$156, MATCH('Calcs - ACA values'!$A154,ACA!$B$2:$B$156,0))</f>
        <v>311.01679999999999</v>
      </c>
      <c r="V154" s="27">
        <f>V$4*INDEX(ACA!$E$2:$E$156, MATCH('Calcs - ACA values'!$A154,ACA!$B$2:$B$156,0))</f>
        <v>1098.5916</v>
      </c>
      <c r="W154" s="27">
        <f>W$4*INDEX(ACA!$E$2:$E$156, MATCH('Calcs - ACA values'!$A154,ACA!$B$2:$B$156,0))</f>
        <v>1665.4448</v>
      </c>
      <c r="X154" s="27">
        <f>X$4*INDEX(ACA!$E$2:$E$156, MATCH('Calcs - ACA values'!$A154,ACA!$B$2:$B$156,0))</f>
        <v>551.80399999999997</v>
      </c>
      <c r="Y154" s="27">
        <f>Y$4*INDEX(ACA!$E$2:$E$156, MATCH('Calcs - ACA values'!$A154,ACA!$B$2:$B$156,0))</f>
        <v>1489.8707999999999</v>
      </c>
      <c r="Z154" s="27">
        <f>Z$4*INDEX(ACA!$E$2:$E$156, MATCH('Calcs - ACA values'!$A154,ACA!$B$2:$B$156,0))</f>
        <v>118186.38399999999</v>
      </c>
      <c r="AA154" s="27">
        <f>AA$4*INDEX(ACA!$E$2:$E$156, MATCH('Calcs - ACA values'!$A154,ACA!$B$2:$B$156,0))</f>
        <v>118186.38399999999</v>
      </c>
      <c r="AB154" s="27">
        <f>AB$4*INDEX(ACA!$E$2:$E$156, MATCH('Calcs - ACA values'!$A154,ACA!$B$2:$B$156,0))</f>
        <v>45147.6</v>
      </c>
      <c r="AC154" s="27">
        <f>AC$4*INDEX(ACA!$E$2:$E$156, MATCH('Calcs - ACA values'!$A154,ACA!$B$2:$B$156,0))</f>
        <v>70229.599999999991</v>
      </c>
      <c r="AD154" s="27">
        <f>AD$4*INDEX(ACA!$E$2:$E$156, MATCH('Calcs - ACA values'!$A154,ACA!$B$2:$B$156,0))</f>
        <v>0</v>
      </c>
      <c r="AE154" s="27">
        <f>AE$4*INDEX(ACA!$E$2:$E$156, MATCH('Calcs - ACA values'!$A154,ACA!$B$2:$B$156,0))</f>
        <v>902.952</v>
      </c>
      <c r="AF154" s="27">
        <f>AF$4*INDEX(ACA!$E$2:$E$156, MATCH('Calcs - ACA values'!$A154,ACA!$B$2:$B$156,0))</f>
        <v>1294.2311999999999</v>
      </c>
    </row>
    <row r="155" spans="1:32" x14ac:dyDescent="0.35">
      <c r="A155" s="11">
        <v>941</v>
      </c>
      <c r="B155" s="18" t="s">
        <v>193</v>
      </c>
      <c r="C155" s="27">
        <f>C$4*INDEX(ACA!$E$2:$E$156, MATCH('Calcs - ACA values'!$A155,ACA!$B$2:$B$156,0))</f>
        <v>3133.2434399999997</v>
      </c>
      <c r="D155" s="27">
        <f>D$4*INDEX(ACA!$E$2:$E$156, MATCH('Calcs - ACA values'!$A155,ACA!$B$2:$B$156,0))</f>
        <v>4418.4451199999994</v>
      </c>
      <c r="E155" s="27">
        <f>E$4*INDEX(ACA!$E$2:$E$156, MATCH('Calcs - ACA values'!$A155,ACA!$B$2:$B$156,0))</f>
        <v>4979.2786399999995</v>
      </c>
      <c r="F155" s="27">
        <f>F$4*INDEX(ACA!$E$2:$E$156, MATCH('Calcs - ACA values'!$A155,ACA!$B$2:$B$156,0))</f>
        <v>576.88599999999997</v>
      </c>
      <c r="G155" s="27">
        <f>G$4*INDEX(ACA!$E$2:$E$156, MATCH('Calcs - ACA values'!$A155,ACA!$B$2:$B$156,0))</f>
        <v>842.75519999999995</v>
      </c>
      <c r="H155" s="27">
        <f>H$4*INDEX(ACA!$E$2:$E$156, MATCH('Calcs - ACA values'!$A155,ACA!$B$2:$B$156,0))</f>
        <v>461.50879999999995</v>
      </c>
      <c r="I155" s="27">
        <f>I$4*INDEX(ACA!$E$2:$E$156, MATCH('Calcs - ACA values'!$A155,ACA!$B$2:$B$156,0))</f>
        <v>461.50879999999995</v>
      </c>
      <c r="J155" s="27">
        <f>J$4*INDEX(ACA!$E$2:$E$156, MATCH('Calcs - ACA values'!$A155,ACA!$B$2:$B$156,0))</f>
        <v>622.03359999999998</v>
      </c>
      <c r="K155" s="27">
        <f>K$4*INDEX(ACA!$E$2:$E$156, MATCH('Calcs - ACA values'!$A155,ACA!$B$2:$B$156,0))</f>
        <v>867.83719999999994</v>
      </c>
      <c r="L155" s="27">
        <f>L$4*INDEX(ACA!$E$2:$E$156, MATCH('Calcs - ACA values'!$A155,ACA!$B$2:$B$156,0))</f>
        <v>476.55799999999999</v>
      </c>
      <c r="M155" s="27">
        <f>M$4*INDEX(ACA!$E$2:$E$156, MATCH('Calcs - ACA values'!$A155,ACA!$B$2:$B$156,0))</f>
        <v>682.23039999999992</v>
      </c>
      <c r="N155" s="27">
        <f>N$4*INDEX(ACA!$E$2:$E$156, MATCH('Calcs - ACA values'!$A155,ACA!$B$2:$B$156,0))</f>
        <v>446.45959999999997</v>
      </c>
      <c r="O155" s="27">
        <f>O$4*INDEX(ACA!$E$2:$E$156, MATCH('Calcs - ACA values'!$A155,ACA!$B$2:$B$156,0))</f>
        <v>632.06639999999993</v>
      </c>
      <c r="P155" s="27">
        <f>P$4*INDEX(ACA!$E$2:$E$156, MATCH('Calcs - ACA values'!$A155,ACA!$B$2:$B$156,0))</f>
        <v>411.34479999999996</v>
      </c>
      <c r="Q155" s="27">
        <f>Q$4*INDEX(ACA!$E$2:$E$156, MATCH('Calcs - ACA values'!$A155,ACA!$B$2:$B$156,0))</f>
        <v>581.90239999999994</v>
      </c>
      <c r="R155" s="27">
        <f>R$4*INDEX(ACA!$E$2:$E$156, MATCH('Calcs - ACA values'!$A155,ACA!$B$2:$B$156,0))</f>
        <v>260.8528</v>
      </c>
      <c r="S155" s="27">
        <f>S$4*INDEX(ACA!$E$2:$E$156, MATCH('Calcs - ACA values'!$A155,ACA!$B$2:$B$156,0))</f>
        <v>416.3612</v>
      </c>
      <c r="T155" s="27">
        <f>T$4*INDEX(ACA!$E$2:$E$156, MATCH('Calcs - ACA values'!$A155,ACA!$B$2:$B$156,0))</f>
        <v>215.70519999999999</v>
      </c>
      <c r="U155" s="27">
        <f>U$4*INDEX(ACA!$E$2:$E$156, MATCH('Calcs - ACA values'!$A155,ACA!$B$2:$B$156,0))</f>
        <v>311.01679999999999</v>
      </c>
      <c r="V155" s="27">
        <f>V$4*INDEX(ACA!$E$2:$E$156, MATCH('Calcs - ACA values'!$A155,ACA!$B$2:$B$156,0))</f>
        <v>1098.5916</v>
      </c>
      <c r="W155" s="27">
        <f>W$4*INDEX(ACA!$E$2:$E$156, MATCH('Calcs - ACA values'!$A155,ACA!$B$2:$B$156,0))</f>
        <v>1665.4448</v>
      </c>
      <c r="X155" s="27">
        <f>X$4*INDEX(ACA!$E$2:$E$156, MATCH('Calcs - ACA values'!$A155,ACA!$B$2:$B$156,0))</f>
        <v>551.80399999999997</v>
      </c>
      <c r="Y155" s="27">
        <f>Y$4*INDEX(ACA!$E$2:$E$156, MATCH('Calcs - ACA values'!$A155,ACA!$B$2:$B$156,0))</f>
        <v>1489.8707999999999</v>
      </c>
      <c r="Z155" s="27">
        <f>Z$4*INDEX(ACA!$E$2:$E$156, MATCH('Calcs - ACA values'!$A155,ACA!$B$2:$B$156,0))</f>
        <v>118186.38399999999</v>
      </c>
      <c r="AA155" s="27">
        <f>AA$4*INDEX(ACA!$E$2:$E$156, MATCH('Calcs - ACA values'!$A155,ACA!$B$2:$B$156,0))</f>
        <v>118186.38399999999</v>
      </c>
      <c r="AB155" s="27">
        <f>AB$4*INDEX(ACA!$E$2:$E$156, MATCH('Calcs - ACA values'!$A155,ACA!$B$2:$B$156,0))</f>
        <v>45147.6</v>
      </c>
      <c r="AC155" s="27">
        <f>AC$4*INDEX(ACA!$E$2:$E$156, MATCH('Calcs - ACA values'!$A155,ACA!$B$2:$B$156,0))</f>
        <v>70229.599999999991</v>
      </c>
      <c r="AD155" s="27">
        <f>AD$4*INDEX(ACA!$E$2:$E$156, MATCH('Calcs - ACA values'!$A155,ACA!$B$2:$B$156,0))</f>
        <v>0</v>
      </c>
      <c r="AE155" s="27">
        <f>AE$4*INDEX(ACA!$E$2:$E$156, MATCH('Calcs - ACA values'!$A155,ACA!$B$2:$B$156,0))</f>
        <v>902.952</v>
      </c>
      <c r="AF155" s="27">
        <f>AF$4*INDEX(ACA!$E$2:$E$156, MATCH('Calcs - ACA values'!$A155,ACA!$B$2:$B$156,0))</f>
        <v>1294.2311999999999</v>
      </c>
    </row>
    <row r="156" spans="1:32" x14ac:dyDescent="0.35">
      <c r="A156" s="11" t="s">
        <v>227</v>
      </c>
      <c r="B156" s="18" t="s">
        <v>93</v>
      </c>
      <c r="C156" s="27">
        <f>C$4*INDEX(ACA!$E$2:$E$156, MATCH('Calcs - ACA values'!$A156,ACA!$B$2:$B$156,0))</f>
        <v>3212.41149</v>
      </c>
      <c r="D156" s="27">
        <f>D$4*INDEX(ACA!$E$2:$E$156, MATCH('Calcs - ACA values'!$A156,ACA!$B$2:$B$156,0))</f>
        <v>4530.0865199999998</v>
      </c>
      <c r="E156" s="27">
        <f>E$4*INDEX(ACA!$E$2:$E$156, MATCH('Calcs - ACA values'!$A156,ACA!$B$2:$B$156,0))</f>
        <v>5105.09069</v>
      </c>
      <c r="F156" s="27">
        <f>F$4*INDEX(ACA!$E$2:$E$156, MATCH('Calcs - ACA values'!$A156,ACA!$B$2:$B$156,0))</f>
        <v>591.46224999999993</v>
      </c>
      <c r="G156" s="27">
        <f>G$4*INDEX(ACA!$E$2:$E$156, MATCH('Calcs - ACA values'!$A156,ACA!$B$2:$B$156,0))</f>
        <v>864.04919999999993</v>
      </c>
      <c r="H156" s="27">
        <f>H$4*INDEX(ACA!$E$2:$E$156, MATCH('Calcs - ACA values'!$A156,ACA!$B$2:$B$156,0))</f>
        <v>473.16979999999995</v>
      </c>
      <c r="I156" s="27">
        <f>I$4*INDEX(ACA!$E$2:$E$156, MATCH('Calcs - ACA values'!$A156,ACA!$B$2:$B$156,0))</f>
        <v>473.16979999999995</v>
      </c>
      <c r="J156" s="27">
        <f>J$4*INDEX(ACA!$E$2:$E$156, MATCH('Calcs - ACA values'!$A156,ACA!$B$2:$B$156,0))</f>
        <v>637.75059999999996</v>
      </c>
      <c r="K156" s="27">
        <f>K$4*INDEX(ACA!$E$2:$E$156, MATCH('Calcs - ACA values'!$A156,ACA!$B$2:$B$156,0))</f>
        <v>889.76495</v>
      </c>
      <c r="L156" s="27">
        <f>L$4*INDEX(ACA!$E$2:$E$156, MATCH('Calcs - ACA values'!$A156,ACA!$B$2:$B$156,0))</f>
        <v>488.59924999999998</v>
      </c>
      <c r="M156" s="27">
        <f>M$4*INDEX(ACA!$E$2:$E$156, MATCH('Calcs - ACA values'!$A156,ACA!$B$2:$B$156,0))</f>
        <v>699.46839999999997</v>
      </c>
      <c r="N156" s="27">
        <f>N$4*INDEX(ACA!$E$2:$E$156, MATCH('Calcs - ACA values'!$A156,ACA!$B$2:$B$156,0))</f>
        <v>457.74034999999998</v>
      </c>
      <c r="O156" s="27">
        <f>O$4*INDEX(ACA!$E$2:$E$156, MATCH('Calcs - ACA values'!$A156,ACA!$B$2:$B$156,0))</f>
        <v>648.03689999999995</v>
      </c>
      <c r="P156" s="27">
        <f>P$4*INDEX(ACA!$E$2:$E$156, MATCH('Calcs - ACA values'!$A156,ACA!$B$2:$B$156,0))</f>
        <v>421.73829999999998</v>
      </c>
      <c r="Q156" s="27">
        <f>Q$4*INDEX(ACA!$E$2:$E$156, MATCH('Calcs - ACA values'!$A156,ACA!$B$2:$B$156,0))</f>
        <v>596.60539999999992</v>
      </c>
      <c r="R156" s="27">
        <f>R$4*INDEX(ACA!$E$2:$E$156, MATCH('Calcs - ACA values'!$A156,ACA!$B$2:$B$156,0))</f>
        <v>267.44380000000001</v>
      </c>
      <c r="S156" s="27">
        <f>S$4*INDEX(ACA!$E$2:$E$156, MATCH('Calcs - ACA values'!$A156,ACA!$B$2:$B$156,0))</f>
        <v>426.88144999999997</v>
      </c>
      <c r="T156" s="27">
        <f>T$4*INDEX(ACA!$E$2:$E$156, MATCH('Calcs - ACA values'!$A156,ACA!$B$2:$B$156,0))</f>
        <v>221.15544999999997</v>
      </c>
      <c r="U156" s="27">
        <f>U$4*INDEX(ACA!$E$2:$E$156, MATCH('Calcs - ACA values'!$A156,ACA!$B$2:$B$156,0))</f>
        <v>318.87529999999998</v>
      </c>
      <c r="V156" s="27">
        <f>V$4*INDEX(ACA!$E$2:$E$156, MATCH('Calcs - ACA values'!$A156,ACA!$B$2:$B$156,0))</f>
        <v>1126.3498499999998</v>
      </c>
      <c r="W156" s="27">
        <f>W$4*INDEX(ACA!$E$2:$E$156, MATCH('Calcs - ACA values'!$A156,ACA!$B$2:$B$156,0))</f>
        <v>1707.5257999999999</v>
      </c>
      <c r="X156" s="27">
        <f>X$4*INDEX(ACA!$E$2:$E$156, MATCH('Calcs - ACA values'!$A156,ACA!$B$2:$B$156,0))</f>
        <v>565.74649999999997</v>
      </c>
      <c r="Y156" s="27">
        <f>Y$4*INDEX(ACA!$E$2:$E$156, MATCH('Calcs - ACA values'!$A156,ACA!$B$2:$B$156,0))</f>
        <v>1527.5155499999998</v>
      </c>
      <c r="Z156" s="27">
        <f>Z$4*INDEX(ACA!$E$2:$E$156, MATCH('Calcs - ACA values'!$A156,ACA!$B$2:$B$156,0))</f>
        <v>121172.61399999999</v>
      </c>
      <c r="AA156" s="27">
        <f>AA$4*INDEX(ACA!$E$2:$E$156, MATCH('Calcs - ACA values'!$A156,ACA!$B$2:$B$156,0))</f>
        <v>121172.61399999999</v>
      </c>
      <c r="AB156" s="27">
        <f>AB$4*INDEX(ACA!$E$2:$E$156, MATCH('Calcs - ACA values'!$A156,ACA!$B$2:$B$156,0))</f>
        <v>46288.35</v>
      </c>
      <c r="AC156" s="27">
        <f>AC$4*INDEX(ACA!$E$2:$E$156, MATCH('Calcs - ACA values'!$A156,ACA!$B$2:$B$156,0))</f>
        <v>72004.099999999991</v>
      </c>
      <c r="AD156" s="27">
        <f>AD$4*INDEX(ACA!$E$2:$E$156, MATCH('Calcs - ACA values'!$A156,ACA!$B$2:$B$156,0))</f>
        <v>0</v>
      </c>
      <c r="AE156" s="27">
        <f>AE$4*INDEX(ACA!$E$2:$E$156, MATCH('Calcs - ACA values'!$A156,ACA!$B$2:$B$156,0))</f>
        <v>925.76699999999994</v>
      </c>
      <c r="AF156" s="27">
        <f>AF$4*INDEX(ACA!$E$2:$E$156, MATCH('Calcs - ACA values'!$A156,ACA!$B$2:$B$156,0))</f>
        <v>1326.9326999999998</v>
      </c>
    </row>
    <row r="157" spans="1:32" x14ac:dyDescent="0.35">
      <c r="A157" s="11" t="s">
        <v>237</v>
      </c>
      <c r="B157" s="18" t="s">
        <v>125</v>
      </c>
      <c r="C157" s="27">
        <f>C$4*INDEX(ACA!$E$2:$E$156, MATCH('Calcs - ACA values'!$A157,ACA!$B$2:$B$156,0))</f>
        <v>3134.0241900000001</v>
      </c>
      <c r="D157" s="27">
        <f>D$4*INDEX(ACA!$E$2:$E$156, MATCH('Calcs - ACA values'!$A157,ACA!$B$2:$B$156,0))</f>
        <v>4419.54612</v>
      </c>
      <c r="E157" s="27">
        <f>E$4*INDEX(ACA!$E$2:$E$156, MATCH('Calcs - ACA values'!$A157,ACA!$B$2:$B$156,0))</f>
        <v>4980.5193900000004</v>
      </c>
      <c r="F157" s="27">
        <f>F$4*INDEX(ACA!$E$2:$E$156, MATCH('Calcs - ACA values'!$A157,ACA!$B$2:$B$156,0))</f>
        <v>577.02975000000004</v>
      </c>
      <c r="G157" s="27">
        <f>G$4*INDEX(ACA!$E$2:$E$156, MATCH('Calcs - ACA values'!$A157,ACA!$B$2:$B$156,0))</f>
        <v>842.96519999999998</v>
      </c>
      <c r="H157" s="27">
        <f>H$4*INDEX(ACA!$E$2:$E$156, MATCH('Calcs - ACA values'!$A157,ACA!$B$2:$B$156,0))</f>
        <v>461.62380000000002</v>
      </c>
      <c r="I157" s="27">
        <f>I$4*INDEX(ACA!$E$2:$E$156, MATCH('Calcs - ACA values'!$A157,ACA!$B$2:$B$156,0))</f>
        <v>461.62380000000002</v>
      </c>
      <c r="J157" s="27">
        <f>J$4*INDEX(ACA!$E$2:$E$156, MATCH('Calcs - ACA values'!$A157,ACA!$B$2:$B$156,0))</f>
        <v>622.18860000000006</v>
      </c>
      <c r="K157" s="27">
        <f>K$4*INDEX(ACA!$E$2:$E$156, MATCH('Calcs - ACA values'!$A157,ACA!$B$2:$B$156,0))</f>
        <v>868.05345</v>
      </c>
      <c r="L157" s="27">
        <f>L$4*INDEX(ACA!$E$2:$E$156, MATCH('Calcs - ACA values'!$A157,ACA!$B$2:$B$156,0))</f>
        <v>476.67675000000003</v>
      </c>
      <c r="M157" s="27">
        <f>M$4*INDEX(ACA!$E$2:$E$156, MATCH('Calcs - ACA values'!$A157,ACA!$B$2:$B$156,0))</f>
        <v>682.40039999999999</v>
      </c>
      <c r="N157" s="27">
        <f>N$4*INDEX(ACA!$E$2:$E$156, MATCH('Calcs - ACA values'!$A157,ACA!$B$2:$B$156,0))</f>
        <v>446.57085000000001</v>
      </c>
      <c r="O157" s="27">
        <f>O$4*INDEX(ACA!$E$2:$E$156, MATCH('Calcs - ACA values'!$A157,ACA!$B$2:$B$156,0))</f>
        <v>632.22390000000007</v>
      </c>
      <c r="P157" s="27">
        <f>P$4*INDEX(ACA!$E$2:$E$156, MATCH('Calcs - ACA values'!$A157,ACA!$B$2:$B$156,0))</f>
        <v>411.44730000000004</v>
      </c>
      <c r="Q157" s="27">
        <f>Q$4*INDEX(ACA!$E$2:$E$156, MATCH('Calcs - ACA values'!$A157,ACA!$B$2:$B$156,0))</f>
        <v>582.04740000000004</v>
      </c>
      <c r="R157" s="27">
        <f>R$4*INDEX(ACA!$E$2:$E$156, MATCH('Calcs - ACA values'!$A157,ACA!$B$2:$B$156,0))</f>
        <v>260.9178</v>
      </c>
      <c r="S157" s="27">
        <f>S$4*INDEX(ACA!$E$2:$E$156, MATCH('Calcs - ACA values'!$A157,ACA!$B$2:$B$156,0))</f>
        <v>416.46494999999999</v>
      </c>
      <c r="T157" s="27">
        <f>T$4*INDEX(ACA!$E$2:$E$156, MATCH('Calcs - ACA values'!$A157,ACA!$B$2:$B$156,0))</f>
        <v>215.75895</v>
      </c>
      <c r="U157" s="27">
        <f>U$4*INDEX(ACA!$E$2:$E$156, MATCH('Calcs - ACA values'!$A157,ACA!$B$2:$B$156,0))</f>
        <v>311.09430000000003</v>
      </c>
      <c r="V157" s="27">
        <f>V$4*INDEX(ACA!$E$2:$E$156, MATCH('Calcs - ACA values'!$A157,ACA!$B$2:$B$156,0))</f>
        <v>1098.86535</v>
      </c>
      <c r="W157" s="27">
        <f>W$4*INDEX(ACA!$E$2:$E$156, MATCH('Calcs - ACA values'!$A157,ACA!$B$2:$B$156,0))</f>
        <v>1665.8598</v>
      </c>
      <c r="X157" s="27">
        <f>X$4*INDEX(ACA!$E$2:$E$156, MATCH('Calcs - ACA values'!$A157,ACA!$B$2:$B$156,0))</f>
        <v>551.94150000000002</v>
      </c>
      <c r="Y157" s="27">
        <f>Y$4*INDEX(ACA!$E$2:$E$156, MATCH('Calcs - ACA values'!$A157,ACA!$B$2:$B$156,0))</f>
        <v>1490.2420500000001</v>
      </c>
      <c r="Z157" s="27">
        <f>Z$4*INDEX(ACA!$E$2:$E$156, MATCH('Calcs - ACA values'!$A157,ACA!$B$2:$B$156,0))</f>
        <v>118215.834</v>
      </c>
      <c r="AA157" s="27">
        <f>AA$4*INDEX(ACA!$E$2:$E$156, MATCH('Calcs - ACA values'!$A157,ACA!$B$2:$B$156,0))</f>
        <v>118215.834</v>
      </c>
      <c r="AB157" s="27">
        <f>AB$4*INDEX(ACA!$E$2:$E$156, MATCH('Calcs - ACA values'!$A157,ACA!$B$2:$B$156,0))</f>
        <v>45158.85</v>
      </c>
      <c r="AC157" s="27">
        <f>AC$4*INDEX(ACA!$E$2:$E$156, MATCH('Calcs - ACA values'!$A157,ACA!$B$2:$B$156,0))</f>
        <v>70247.100000000006</v>
      </c>
      <c r="AD157" s="27">
        <f>AD$4*INDEX(ACA!$E$2:$E$156, MATCH('Calcs - ACA values'!$A157,ACA!$B$2:$B$156,0))</f>
        <v>0</v>
      </c>
      <c r="AE157" s="27">
        <f>AE$4*INDEX(ACA!$E$2:$E$156, MATCH('Calcs - ACA values'!$A157,ACA!$B$2:$B$156,0))</f>
        <v>903.17700000000002</v>
      </c>
      <c r="AF157" s="27">
        <f>AF$4*INDEX(ACA!$E$2:$E$156, MATCH('Calcs - ACA values'!$A157,ACA!$B$2:$B$156,0))</f>
        <v>1294.5536999999999</v>
      </c>
    </row>
    <row r="158" spans="1:32" x14ac:dyDescent="0.35">
      <c r="A158" s="11" t="s">
        <v>229</v>
      </c>
      <c r="B158" s="18" t="s">
        <v>154</v>
      </c>
      <c r="C158" s="27">
        <f>C$4*INDEX(ACA!$E$2:$E$156, MATCH('Calcs - ACA values'!$A158,ACA!$B$2:$B$156,0))</f>
        <v>3123</v>
      </c>
      <c r="D158" s="27">
        <f>D$4*INDEX(ACA!$E$2:$E$156, MATCH('Calcs - ACA values'!$A158,ACA!$B$2:$B$156,0))</f>
        <v>4404</v>
      </c>
      <c r="E158" s="27">
        <f>E$4*INDEX(ACA!$E$2:$E$156, MATCH('Calcs - ACA values'!$A158,ACA!$B$2:$B$156,0))</f>
        <v>4963</v>
      </c>
      <c r="F158" s="27">
        <f>F$4*INDEX(ACA!$E$2:$E$156, MATCH('Calcs - ACA values'!$A158,ACA!$B$2:$B$156,0))</f>
        <v>575</v>
      </c>
      <c r="G158" s="27">
        <f>G$4*INDEX(ACA!$E$2:$E$156, MATCH('Calcs - ACA values'!$A158,ACA!$B$2:$B$156,0))</f>
        <v>840</v>
      </c>
      <c r="H158" s="27">
        <f>H$4*INDEX(ACA!$E$2:$E$156, MATCH('Calcs - ACA values'!$A158,ACA!$B$2:$B$156,0))</f>
        <v>460</v>
      </c>
      <c r="I158" s="27">
        <f>I$4*INDEX(ACA!$E$2:$E$156, MATCH('Calcs - ACA values'!$A158,ACA!$B$2:$B$156,0))</f>
        <v>460</v>
      </c>
      <c r="J158" s="27">
        <f>J$4*INDEX(ACA!$E$2:$E$156, MATCH('Calcs - ACA values'!$A158,ACA!$B$2:$B$156,0))</f>
        <v>620</v>
      </c>
      <c r="K158" s="27">
        <f>K$4*INDEX(ACA!$E$2:$E$156, MATCH('Calcs - ACA values'!$A158,ACA!$B$2:$B$156,0))</f>
        <v>865</v>
      </c>
      <c r="L158" s="27">
        <f>L$4*INDEX(ACA!$E$2:$E$156, MATCH('Calcs - ACA values'!$A158,ACA!$B$2:$B$156,0))</f>
        <v>475</v>
      </c>
      <c r="M158" s="27">
        <f>M$4*INDEX(ACA!$E$2:$E$156, MATCH('Calcs - ACA values'!$A158,ACA!$B$2:$B$156,0))</f>
        <v>680</v>
      </c>
      <c r="N158" s="27">
        <f>N$4*INDEX(ACA!$E$2:$E$156, MATCH('Calcs - ACA values'!$A158,ACA!$B$2:$B$156,0))</f>
        <v>445</v>
      </c>
      <c r="O158" s="27">
        <f>O$4*INDEX(ACA!$E$2:$E$156, MATCH('Calcs - ACA values'!$A158,ACA!$B$2:$B$156,0))</f>
        <v>630</v>
      </c>
      <c r="P158" s="27">
        <f>P$4*INDEX(ACA!$E$2:$E$156, MATCH('Calcs - ACA values'!$A158,ACA!$B$2:$B$156,0))</f>
        <v>410</v>
      </c>
      <c r="Q158" s="27">
        <f>Q$4*INDEX(ACA!$E$2:$E$156, MATCH('Calcs - ACA values'!$A158,ACA!$B$2:$B$156,0))</f>
        <v>580</v>
      </c>
      <c r="R158" s="27">
        <f>R$4*INDEX(ACA!$E$2:$E$156, MATCH('Calcs - ACA values'!$A158,ACA!$B$2:$B$156,0))</f>
        <v>260</v>
      </c>
      <c r="S158" s="27">
        <f>S$4*INDEX(ACA!$E$2:$E$156, MATCH('Calcs - ACA values'!$A158,ACA!$B$2:$B$156,0))</f>
        <v>415</v>
      </c>
      <c r="T158" s="27">
        <f>T$4*INDEX(ACA!$E$2:$E$156, MATCH('Calcs - ACA values'!$A158,ACA!$B$2:$B$156,0))</f>
        <v>215</v>
      </c>
      <c r="U158" s="27">
        <f>U$4*INDEX(ACA!$E$2:$E$156, MATCH('Calcs - ACA values'!$A158,ACA!$B$2:$B$156,0))</f>
        <v>310</v>
      </c>
      <c r="V158" s="27">
        <f>V$4*INDEX(ACA!$E$2:$E$156, MATCH('Calcs - ACA values'!$A158,ACA!$B$2:$B$156,0))</f>
        <v>1095</v>
      </c>
      <c r="W158" s="27">
        <f>W$4*INDEX(ACA!$E$2:$E$156, MATCH('Calcs - ACA values'!$A158,ACA!$B$2:$B$156,0))</f>
        <v>1660</v>
      </c>
      <c r="X158" s="27">
        <f>X$4*INDEX(ACA!$E$2:$E$156, MATCH('Calcs - ACA values'!$A158,ACA!$B$2:$B$156,0))</f>
        <v>550</v>
      </c>
      <c r="Y158" s="27">
        <f>Y$4*INDEX(ACA!$E$2:$E$156, MATCH('Calcs - ACA values'!$A158,ACA!$B$2:$B$156,0))</f>
        <v>1485</v>
      </c>
      <c r="Z158" s="27">
        <f>Z$4*INDEX(ACA!$E$2:$E$156, MATCH('Calcs - ACA values'!$A158,ACA!$B$2:$B$156,0))</f>
        <v>117800</v>
      </c>
      <c r="AA158" s="27">
        <f>AA$4*INDEX(ACA!$E$2:$E$156, MATCH('Calcs - ACA values'!$A158,ACA!$B$2:$B$156,0))</f>
        <v>117800</v>
      </c>
      <c r="AB158" s="27">
        <f>AB$4*INDEX(ACA!$E$2:$E$156, MATCH('Calcs - ACA values'!$A158,ACA!$B$2:$B$156,0))</f>
        <v>45000</v>
      </c>
      <c r="AC158" s="27">
        <f>AC$4*INDEX(ACA!$E$2:$E$156, MATCH('Calcs - ACA values'!$A158,ACA!$B$2:$B$156,0))</f>
        <v>70000</v>
      </c>
      <c r="AD158" s="27">
        <f>AD$4*INDEX(ACA!$E$2:$E$156, MATCH('Calcs - ACA values'!$A158,ACA!$B$2:$B$156,0))</f>
        <v>0</v>
      </c>
      <c r="AE158" s="27">
        <f>AE$4*INDEX(ACA!$E$2:$E$156, MATCH('Calcs - ACA values'!$A158,ACA!$B$2:$B$156,0))</f>
        <v>900</v>
      </c>
      <c r="AF158" s="27">
        <f>AF$4*INDEX(ACA!$E$2:$E$156, MATCH('Calcs - ACA values'!$A158,ACA!$B$2:$B$156,0))</f>
        <v>1290</v>
      </c>
    </row>
    <row r="159" spans="1:32" x14ac:dyDescent="0.35">
      <c r="A159" s="101" t="s">
        <v>254</v>
      </c>
      <c r="B159" s="102" t="s">
        <v>130</v>
      </c>
      <c r="C159" s="27">
        <f>C$4*INDEX(ACA!$E$2:$E$156, MATCH('Calcs - ACA values'!$A159,ACA!$B$2:$B$156,0))</f>
        <v>3125.1860999999999</v>
      </c>
      <c r="D159" s="27">
        <f>D$4*INDEX(ACA!$E$2:$E$156, MATCH('Calcs - ACA values'!$A159,ACA!$B$2:$B$156,0))</f>
        <v>4407.0827999999992</v>
      </c>
      <c r="E159" s="27">
        <f>E$4*INDEX(ACA!$E$2:$E$156, MATCH('Calcs - ACA values'!$A159,ACA!$B$2:$B$156,0))</f>
        <v>4966.4740999999995</v>
      </c>
      <c r="F159" s="27">
        <f>F$4*INDEX(ACA!$E$2:$E$156, MATCH('Calcs - ACA values'!$A159,ACA!$B$2:$B$156,0))</f>
        <v>575.40249999999992</v>
      </c>
      <c r="G159" s="27">
        <f>G$4*INDEX(ACA!$E$2:$E$156, MATCH('Calcs - ACA values'!$A159,ACA!$B$2:$B$156,0))</f>
        <v>840.58799999999997</v>
      </c>
      <c r="H159" s="27">
        <f>H$4*INDEX(ACA!$E$2:$E$156, MATCH('Calcs - ACA values'!$A159,ACA!$B$2:$B$156,0))</f>
        <v>460.32199999999995</v>
      </c>
      <c r="I159" s="27">
        <f>I$4*INDEX(ACA!$E$2:$E$156, MATCH('Calcs - ACA values'!$A159,ACA!$B$2:$B$156,0))</f>
        <v>460.32199999999995</v>
      </c>
      <c r="J159" s="27">
        <f>J$4*INDEX(ACA!$E$2:$E$156, MATCH('Calcs - ACA values'!$A159,ACA!$B$2:$B$156,0))</f>
        <v>620.43399999999997</v>
      </c>
      <c r="K159" s="27">
        <f>K$4*INDEX(ACA!$E$2:$E$156, MATCH('Calcs - ACA values'!$A159,ACA!$B$2:$B$156,0))</f>
        <v>865.60549999999989</v>
      </c>
      <c r="L159" s="27">
        <f>L$4*INDEX(ACA!$E$2:$E$156, MATCH('Calcs - ACA values'!$A159,ACA!$B$2:$B$156,0))</f>
        <v>475.33249999999998</v>
      </c>
      <c r="M159" s="27">
        <f>M$4*INDEX(ACA!$E$2:$E$156, MATCH('Calcs - ACA values'!$A159,ACA!$B$2:$B$156,0))</f>
        <v>680.476</v>
      </c>
      <c r="N159" s="27">
        <f>N$4*INDEX(ACA!$E$2:$E$156, MATCH('Calcs - ACA values'!$A159,ACA!$B$2:$B$156,0))</f>
        <v>445.31149999999997</v>
      </c>
      <c r="O159" s="27">
        <f>O$4*INDEX(ACA!$E$2:$E$156, MATCH('Calcs - ACA values'!$A159,ACA!$B$2:$B$156,0))</f>
        <v>630.44099999999992</v>
      </c>
      <c r="P159" s="27">
        <f>P$4*INDEX(ACA!$E$2:$E$156, MATCH('Calcs - ACA values'!$A159,ACA!$B$2:$B$156,0))</f>
        <v>410.28699999999998</v>
      </c>
      <c r="Q159" s="27">
        <f>Q$4*INDEX(ACA!$E$2:$E$156, MATCH('Calcs - ACA values'!$A159,ACA!$B$2:$B$156,0))</f>
        <v>580.40599999999995</v>
      </c>
      <c r="R159" s="27">
        <f>R$4*INDEX(ACA!$E$2:$E$156, MATCH('Calcs - ACA values'!$A159,ACA!$B$2:$B$156,0))</f>
        <v>260.18199999999996</v>
      </c>
      <c r="S159" s="27">
        <f>S$4*INDEX(ACA!$E$2:$E$156, MATCH('Calcs - ACA values'!$A159,ACA!$B$2:$B$156,0))</f>
        <v>415.29049999999995</v>
      </c>
      <c r="T159" s="27">
        <f>T$4*INDEX(ACA!$E$2:$E$156, MATCH('Calcs - ACA values'!$A159,ACA!$B$2:$B$156,0))</f>
        <v>215.15049999999999</v>
      </c>
      <c r="U159" s="27">
        <f>U$4*INDEX(ACA!$E$2:$E$156, MATCH('Calcs - ACA values'!$A159,ACA!$B$2:$B$156,0))</f>
        <v>310.21699999999998</v>
      </c>
      <c r="V159" s="27">
        <f>V$4*INDEX(ACA!$E$2:$E$156, MATCH('Calcs - ACA values'!$A159,ACA!$B$2:$B$156,0))</f>
        <v>1095.7665</v>
      </c>
      <c r="W159" s="27">
        <f>W$4*INDEX(ACA!$E$2:$E$156, MATCH('Calcs - ACA values'!$A159,ACA!$B$2:$B$156,0))</f>
        <v>1661.1619999999998</v>
      </c>
      <c r="X159" s="27">
        <f>X$4*INDEX(ACA!$E$2:$E$156, MATCH('Calcs - ACA values'!$A159,ACA!$B$2:$B$156,0))</f>
        <v>550.38499999999999</v>
      </c>
      <c r="Y159" s="27">
        <f>Y$4*INDEX(ACA!$E$2:$E$156, MATCH('Calcs - ACA values'!$A159,ACA!$B$2:$B$156,0))</f>
        <v>1486.0394999999999</v>
      </c>
      <c r="Z159" s="27">
        <f>Z$4*INDEX(ACA!$E$2:$E$156, MATCH('Calcs - ACA values'!$A159,ACA!$B$2:$B$156,0))</f>
        <v>117882.45999999999</v>
      </c>
      <c r="AA159" s="27">
        <f>AA$4*INDEX(ACA!$E$2:$E$156, MATCH('Calcs - ACA values'!$A159,ACA!$B$2:$B$156,0))</f>
        <v>117882.45999999999</v>
      </c>
      <c r="AB159" s="27">
        <f>AB$4*INDEX(ACA!$E$2:$E$156, MATCH('Calcs - ACA values'!$A159,ACA!$B$2:$B$156,0))</f>
        <v>45031.5</v>
      </c>
      <c r="AC159" s="27">
        <f>AC$4*INDEX(ACA!$E$2:$E$156, MATCH('Calcs - ACA values'!$A159,ACA!$B$2:$B$156,0))</f>
        <v>70049</v>
      </c>
      <c r="AD159" s="27">
        <f>AD$4*INDEX(ACA!$E$2:$E$156, MATCH('Calcs - ACA values'!$A159,ACA!$B$2:$B$156,0))</f>
        <v>0</v>
      </c>
      <c r="AE159" s="27">
        <f>AE$4*INDEX(ACA!$E$2:$E$156, MATCH('Calcs - ACA values'!$A159,ACA!$B$2:$B$156,0))</f>
        <v>900.62999999999988</v>
      </c>
      <c r="AF159" s="27">
        <f>AF$4*INDEX(ACA!$E$2:$E$156, MATCH('Calcs - ACA values'!$A159,ACA!$B$2:$B$156,0))</f>
        <v>1290.9029999999998</v>
      </c>
    </row>
    <row r="160" spans="1:32" x14ac:dyDescent="0.35">
      <c r="A160" s="103" t="s">
        <v>257</v>
      </c>
      <c r="B160" s="102" t="s">
        <v>128</v>
      </c>
      <c r="C160" s="27">
        <f>C$4*INDEX(ACA!$E$2:$E$156, MATCH('Calcs - ACA values'!$A160,ACA!$B$2:$B$156,0))</f>
        <v>3171.8749499999999</v>
      </c>
      <c r="D160" s="27">
        <f>D$4*INDEX(ACA!$E$2:$E$156, MATCH('Calcs - ACA values'!$A160,ACA!$B$2:$B$156,0))</f>
        <v>4472.9225999999999</v>
      </c>
      <c r="E160" s="27">
        <f>E$4*INDEX(ACA!$E$2:$E$156, MATCH('Calcs - ACA values'!$A160,ACA!$B$2:$B$156,0))</f>
        <v>5040.6709499999997</v>
      </c>
      <c r="F160" s="27">
        <f>F$4*INDEX(ACA!$E$2:$E$156, MATCH('Calcs - ACA values'!$A160,ACA!$B$2:$B$156,0))</f>
        <v>583.99874999999997</v>
      </c>
      <c r="G160" s="27">
        <f>G$4*INDEX(ACA!$E$2:$E$156, MATCH('Calcs - ACA values'!$A160,ACA!$B$2:$B$156,0))</f>
        <v>853.14599999999996</v>
      </c>
      <c r="H160" s="27">
        <f>H$4*INDEX(ACA!$E$2:$E$156, MATCH('Calcs - ACA values'!$A160,ACA!$B$2:$B$156,0))</f>
        <v>467.19899999999996</v>
      </c>
      <c r="I160" s="27">
        <f>I$4*INDEX(ACA!$E$2:$E$156, MATCH('Calcs - ACA values'!$A160,ACA!$B$2:$B$156,0))</f>
        <v>467.19899999999996</v>
      </c>
      <c r="J160" s="27">
        <f>J$4*INDEX(ACA!$E$2:$E$156, MATCH('Calcs - ACA values'!$A160,ACA!$B$2:$B$156,0))</f>
        <v>629.70299999999997</v>
      </c>
      <c r="K160" s="27">
        <f>K$4*INDEX(ACA!$E$2:$E$156, MATCH('Calcs - ACA values'!$A160,ACA!$B$2:$B$156,0))</f>
        <v>878.53724999999997</v>
      </c>
      <c r="L160" s="27">
        <f>L$4*INDEX(ACA!$E$2:$E$156, MATCH('Calcs - ACA values'!$A160,ACA!$B$2:$B$156,0))</f>
        <v>482.43374999999997</v>
      </c>
      <c r="M160" s="27">
        <f>M$4*INDEX(ACA!$E$2:$E$156, MATCH('Calcs - ACA values'!$A160,ACA!$B$2:$B$156,0))</f>
        <v>690.64199999999994</v>
      </c>
      <c r="N160" s="27">
        <f>N$4*INDEX(ACA!$E$2:$E$156, MATCH('Calcs - ACA values'!$A160,ACA!$B$2:$B$156,0))</f>
        <v>451.96424999999999</v>
      </c>
      <c r="O160" s="27">
        <f>O$4*INDEX(ACA!$E$2:$E$156, MATCH('Calcs - ACA values'!$A160,ACA!$B$2:$B$156,0))</f>
        <v>639.85949999999991</v>
      </c>
      <c r="P160" s="27">
        <f>P$4*INDEX(ACA!$E$2:$E$156, MATCH('Calcs - ACA values'!$A160,ACA!$B$2:$B$156,0))</f>
        <v>416.41649999999998</v>
      </c>
      <c r="Q160" s="27">
        <f>Q$4*INDEX(ACA!$E$2:$E$156, MATCH('Calcs - ACA values'!$A160,ACA!$B$2:$B$156,0))</f>
        <v>589.077</v>
      </c>
      <c r="R160" s="27">
        <f>R$4*INDEX(ACA!$E$2:$E$156, MATCH('Calcs - ACA values'!$A160,ACA!$B$2:$B$156,0))</f>
        <v>264.06899999999996</v>
      </c>
      <c r="S160" s="27">
        <f>S$4*INDEX(ACA!$E$2:$E$156, MATCH('Calcs - ACA values'!$A160,ACA!$B$2:$B$156,0))</f>
        <v>421.49474999999995</v>
      </c>
      <c r="T160" s="27">
        <f>T$4*INDEX(ACA!$E$2:$E$156, MATCH('Calcs - ACA values'!$A160,ACA!$B$2:$B$156,0))</f>
        <v>218.36474999999999</v>
      </c>
      <c r="U160" s="27">
        <f>U$4*INDEX(ACA!$E$2:$E$156, MATCH('Calcs - ACA values'!$A160,ACA!$B$2:$B$156,0))</f>
        <v>314.85149999999999</v>
      </c>
      <c r="V160" s="27">
        <f>V$4*INDEX(ACA!$E$2:$E$156, MATCH('Calcs - ACA values'!$A160,ACA!$B$2:$B$156,0))</f>
        <v>1112.1367499999999</v>
      </c>
      <c r="W160" s="27">
        <f>W$4*INDEX(ACA!$E$2:$E$156, MATCH('Calcs - ACA values'!$A160,ACA!$B$2:$B$156,0))</f>
        <v>1685.9789999999998</v>
      </c>
      <c r="X160" s="27">
        <f>X$4*INDEX(ACA!$E$2:$E$156, MATCH('Calcs - ACA values'!$A160,ACA!$B$2:$B$156,0))</f>
        <v>558.60749999999996</v>
      </c>
      <c r="Y160" s="27">
        <f>Y$4*INDEX(ACA!$E$2:$E$156, MATCH('Calcs - ACA values'!$A160,ACA!$B$2:$B$156,0))</f>
        <v>1508.2402499999998</v>
      </c>
      <c r="Z160" s="27">
        <f>Z$4*INDEX(ACA!$E$2:$E$156, MATCH('Calcs - ACA values'!$A160,ACA!$B$2:$B$156,0))</f>
        <v>119643.56999999999</v>
      </c>
      <c r="AA160" s="27">
        <f>AA$4*INDEX(ACA!$E$2:$E$156, MATCH('Calcs - ACA values'!$A160,ACA!$B$2:$B$156,0))</f>
        <v>119643.56999999999</v>
      </c>
      <c r="AB160" s="27">
        <f>AB$4*INDEX(ACA!$E$2:$E$156, MATCH('Calcs - ACA values'!$A160,ACA!$B$2:$B$156,0))</f>
        <v>45704.25</v>
      </c>
      <c r="AC160" s="27">
        <f>AC$4*INDEX(ACA!$E$2:$E$156, MATCH('Calcs - ACA values'!$A160,ACA!$B$2:$B$156,0))</f>
        <v>71095.5</v>
      </c>
      <c r="AD160" s="27">
        <f>AD$4*INDEX(ACA!$E$2:$E$156, MATCH('Calcs - ACA values'!$A160,ACA!$B$2:$B$156,0))</f>
        <v>0</v>
      </c>
      <c r="AE160" s="27">
        <f>AE$4*INDEX(ACA!$E$2:$E$156, MATCH('Calcs - ACA values'!$A160,ACA!$B$2:$B$156,0))</f>
        <v>914.08499999999992</v>
      </c>
      <c r="AF160" s="27">
        <f>AF$4*INDEX(ACA!$E$2:$E$156, MATCH('Calcs - ACA values'!$A160,ACA!$B$2:$B$156,0))</f>
        <v>1310.1885</v>
      </c>
    </row>
    <row r="161" spans="1:32" x14ac:dyDescent="0.35">
      <c r="A161" s="11" t="s">
        <v>231</v>
      </c>
      <c r="B161" s="18" t="s">
        <v>93</v>
      </c>
      <c r="C161" s="27">
        <f>C$4*INDEX(ACA!$E$2:$E$156, MATCH('Calcs - ACA values'!$A161,ACA!$B$2:$B$156,0))</f>
        <v>3268.8440999999998</v>
      </c>
      <c r="D161" s="27">
        <f>D$4*INDEX(ACA!$E$2:$E$156, MATCH('Calcs - ACA values'!$A161,ACA!$B$2:$B$156,0))</f>
        <v>4609.6668</v>
      </c>
      <c r="E161" s="27">
        <f>E$4*INDEX(ACA!$E$2:$E$156, MATCH('Calcs - ACA values'!$A161,ACA!$B$2:$B$156,0))</f>
        <v>5194.7721000000001</v>
      </c>
      <c r="F161" s="27">
        <f>F$4*INDEX(ACA!$E$2:$E$156, MATCH('Calcs - ACA values'!$A161,ACA!$B$2:$B$156,0))</f>
        <v>601.85249999999996</v>
      </c>
      <c r="G161" s="27">
        <f>G$4*INDEX(ACA!$E$2:$E$156, MATCH('Calcs - ACA values'!$A161,ACA!$B$2:$B$156,0))</f>
        <v>879.22799999999995</v>
      </c>
      <c r="H161" s="27">
        <f>H$4*INDEX(ACA!$E$2:$E$156, MATCH('Calcs - ACA values'!$A161,ACA!$B$2:$B$156,0))</f>
        <v>481.48199999999997</v>
      </c>
      <c r="I161" s="27">
        <f>I$4*INDEX(ACA!$E$2:$E$156, MATCH('Calcs - ACA values'!$A161,ACA!$B$2:$B$156,0))</f>
        <v>481.48199999999997</v>
      </c>
      <c r="J161" s="27">
        <f>J$4*INDEX(ACA!$E$2:$E$156, MATCH('Calcs - ACA values'!$A161,ACA!$B$2:$B$156,0))</f>
        <v>648.95399999999995</v>
      </c>
      <c r="K161" s="27">
        <f>K$4*INDEX(ACA!$E$2:$E$156, MATCH('Calcs - ACA values'!$A161,ACA!$B$2:$B$156,0))</f>
        <v>905.39549999999997</v>
      </c>
      <c r="L161" s="27">
        <f>L$4*INDEX(ACA!$E$2:$E$156, MATCH('Calcs - ACA values'!$A161,ACA!$B$2:$B$156,0))</f>
        <v>497.1825</v>
      </c>
      <c r="M161" s="27">
        <f>M$4*INDEX(ACA!$E$2:$E$156, MATCH('Calcs - ACA values'!$A161,ACA!$B$2:$B$156,0))</f>
        <v>711.75599999999997</v>
      </c>
      <c r="N161" s="27">
        <f>N$4*INDEX(ACA!$E$2:$E$156, MATCH('Calcs - ACA values'!$A161,ACA!$B$2:$B$156,0))</f>
        <v>465.78149999999999</v>
      </c>
      <c r="O161" s="27">
        <f>O$4*INDEX(ACA!$E$2:$E$156, MATCH('Calcs - ACA values'!$A161,ACA!$B$2:$B$156,0))</f>
        <v>659.42099999999994</v>
      </c>
      <c r="P161" s="27">
        <f>P$4*INDEX(ACA!$E$2:$E$156, MATCH('Calcs - ACA values'!$A161,ACA!$B$2:$B$156,0))</f>
        <v>429.14699999999999</v>
      </c>
      <c r="Q161" s="27">
        <f>Q$4*INDEX(ACA!$E$2:$E$156, MATCH('Calcs - ACA values'!$A161,ACA!$B$2:$B$156,0))</f>
        <v>607.08600000000001</v>
      </c>
      <c r="R161" s="27">
        <f>R$4*INDEX(ACA!$E$2:$E$156, MATCH('Calcs - ACA values'!$A161,ACA!$B$2:$B$156,0))</f>
        <v>272.142</v>
      </c>
      <c r="S161" s="27">
        <f>S$4*INDEX(ACA!$E$2:$E$156, MATCH('Calcs - ACA values'!$A161,ACA!$B$2:$B$156,0))</f>
        <v>434.38049999999998</v>
      </c>
      <c r="T161" s="27">
        <f>T$4*INDEX(ACA!$E$2:$E$156, MATCH('Calcs - ACA values'!$A161,ACA!$B$2:$B$156,0))</f>
        <v>225.04049999999998</v>
      </c>
      <c r="U161" s="27">
        <f>U$4*INDEX(ACA!$E$2:$E$156, MATCH('Calcs - ACA values'!$A161,ACA!$B$2:$B$156,0))</f>
        <v>324.47699999999998</v>
      </c>
      <c r="V161" s="27">
        <f>V$4*INDEX(ACA!$E$2:$E$156, MATCH('Calcs - ACA values'!$A161,ACA!$B$2:$B$156,0))</f>
        <v>1146.1365000000001</v>
      </c>
      <c r="W161" s="27">
        <f>W$4*INDEX(ACA!$E$2:$E$156, MATCH('Calcs - ACA values'!$A161,ACA!$B$2:$B$156,0))</f>
        <v>1737.5219999999999</v>
      </c>
      <c r="X161" s="27">
        <f>X$4*INDEX(ACA!$E$2:$E$156, MATCH('Calcs - ACA values'!$A161,ACA!$B$2:$B$156,0))</f>
        <v>575.68499999999995</v>
      </c>
      <c r="Y161" s="27">
        <f>Y$4*INDEX(ACA!$E$2:$E$156, MATCH('Calcs - ACA values'!$A161,ACA!$B$2:$B$156,0))</f>
        <v>1554.3495</v>
      </c>
      <c r="Z161" s="27">
        <f>Z$4*INDEX(ACA!$E$2:$E$156, MATCH('Calcs - ACA values'!$A161,ACA!$B$2:$B$156,0))</f>
        <v>123301.26</v>
      </c>
      <c r="AA161" s="27">
        <f>AA$4*INDEX(ACA!$E$2:$E$156, MATCH('Calcs - ACA values'!$A161,ACA!$B$2:$B$156,0))</f>
        <v>123301.26</v>
      </c>
      <c r="AB161" s="27">
        <f>AB$4*INDEX(ACA!$E$2:$E$156, MATCH('Calcs - ACA values'!$A161,ACA!$B$2:$B$156,0))</f>
        <v>47101.5</v>
      </c>
      <c r="AC161" s="27">
        <f>AC$4*INDEX(ACA!$E$2:$E$156, MATCH('Calcs - ACA values'!$A161,ACA!$B$2:$B$156,0))</f>
        <v>73269</v>
      </c>
      <c r="AD161" s="27">
        <f>AD$4*INDEX(ACA!$E$2:$E$156, MATCH('Calcs - ACA values'!$A161,ACA!$B$2:$B$156,0))</f>
        <v>0</v>
      </c>
      <c r="AE161" s="27">
        <f>AE$4*INDEX(ACA!$E$2:$E$156, MATCH('Calcs - ACA values'!$A161,ACA!$B$2:$B$156,0))</f>
        <v>942.03</v>
      </c>
      <c r="AF161" s="27">
        <f>AF$4*INDEX(ACA!$E$2:$E$156, MATCH('Calcs - ACA values'!$A161,ACA!$B$2:$B$156,0))</f>
        <v>1350.2429999999999</v>
      </c>
    </row>
    <row r="162" spans="1:32" x14ac:dyDescent="0.35">
      <c r="A162" s="11" t="s">
        <v>228</v>
      </c>
      <c r="B162" s="18" t="s">
        <v>125</v>
      </c>
      <c r="C162" s="27">
        <f>C$4*INDEX(ACA!$E$2:$E$156, MATCH('Calcs - ACA values'!$A162,ACA!$B$2:$B$156,0))</f>
        <v>3240.3311100000005</v>
      </c>
      <c r="D162" s="27">
        <f>D$4*INDEX(ACA!$E$2:$E$156, MATCH('Calcs - ACA values'!$A162,ACA!$B$2:$B$156,0))</f>
        <v>4569.4582800000007</v>
      </c>
      <c r="E162" s="27">
        <f>E$4*INDEX(ACA!$E$2:$E$156, MATCH('Calcs - ACA values'!$A162,ACA!$B$2:$B$156,0))</f>
        <v>5149.4599100000005</v>
      </c>
      <c r="F162" s="27">
        <f>F$4*INDEX(ACA!$E$2:$E$156, MATCH('Calcs - ACA values'!$A162,ACA!$B$2:$B$156,0))</f>
        <v>596.60275000000001</v>
      </c>
      <c r="G162" s="27">
        <f>G$4*INDEX(ACA!$E$2:$E$156, MATCH('Calcs - ACA values'!$A162,ACA!$B$2:$B$156,0))</f>
        <v>871.55880000000013</v>
      </c>
      <c r="H162" s="27">
        <f>H$4*INDEX(ACA!$E$2:$E$156, MATCH('Calcs - ACA values'!$A162,ACA!$B$2:$B$156,0))</f>
        <v>477.28220000000005</v>
      </c>
      <c r="I162" s="27">
        <f>I$4*INDEX(ACA!$E$2:$E$156, MATCH('Calcs - ACA values'!$A162,ACA!$B$2:$B$156,0))</f>
        <v>477.28220000000005</v>
      </c>
      <c r="J162" s="27">
        <f>J$4*INDEX(ACA!$E$2:$E$156, MATCH('Calcs - ACA values'!$A162,ACA!$B$2:$B$156,0))</f>
        <v>643.29340000000002</v>
      </c>
      <c r="K162" s="27">
        <f>K$4*INDEX(ACA!$E$2:$E$156, MATCH('Calcs - ACA values'!$A162,ACA!$B$2:$B$156,0))</f>
        <v>897.49805000000003</v>
      </c>
      <c r="L162" s="27">
        <f>L$4*INDEX(ACA!$E$2:$E$156, MATCH('Calcs - ACA values'!$A162,ACA!$B$2:$B$156,0))</f>
        <v>492.84575000000007</v>
      </c>
      <c r="M162" s="27">
        <f>M$4*INDEX(ACA!$E$2:$E$156, MATCH('Calcs - ACA values'!$A162,ACA!$B$2:$B$156,0))</f>
        <v>705.5476000000001</v>
      </c>
      <c r="N162" s="27">
        <f>N$4*INDEX(ACA!$E$2:$E$156, MATCH('Calcs - ACA values'!$A162,ACA!$B$2:$B$156,0))</f>
        <v>461.71865000000003</v>
      </c>
      <c r="O162" s="27">
        <f>O$4*INDEX(ACA!$E$2:$E$156, MATCH('Calcs - ACA values'!$A162,ACA!$B$2:$B$156,0))</f>
        <v>653.66910000000007</v>
      </c>
      <c r="P162" s="27">
        <f>P$4*INDEX(ACA!$E$2:$E$156, MATCH('Calcs - ACA values'!$A162,ACA!$B$2:$B$156,0))</f>
        <v>425.40370000000001</v>
      </c>
      <c r="Q162" s="27">
        <f>Q$4*INDEX(ACA!$E$2:$E$156, MATCH('Calcs - ACA values'!$A162,ACA!$B$2:$B$156,0))</f>
        <v>601.79060000000004</v>
      </c>
      <c r="R162" s="27">
        <f>R$4*INDEX(ACA!$E$2:$E$156, MATCH('Calcs - ACA values'!$A162,ACA!$B$2:$B$156,0))</f>
        <v>269.76820000000004</v>
      </c>
      <c r="S162" s="27">
        <f>S$4*INDEX(ACA!$E$2:$E$156, MATCH('Calcs - ACA values'!$A162,ACA!$B$2:$B$156,0))</f>
        <v>430.59155000000004</v>
      </c>
      <c r="T162" s="27">
        <f>T$4*INDEX(ACA!$E$2:$E$156, MATCH('Calcs - ACA values'!$A162,ACA!$B$2:$B$156,0))</f>
        <v>223.07755000000003</v>
      </c>
      <c r="U162" s="27">
        <f>U$4*INDEX(ACA!$E$2:$E$156, MATCH('Calcs - ACA values'!$A162,ACA!$B$2:$B$156,0))</f>
        <v>321.64670000000001</v>
      </c>
      <c r="V162" s="27">
        <f>V$4*INDEX(ACA!$E$2:$E$156, MATCH('Calcs - ACA values'!$A162,ACA!$B$2:$B$156,0))</f>
        <v>1136.1391500000002</v>
      </c>
      <c r="W162" s="27">
        <f>W$4*INDEX(ACA!$E$2:$E$156, MATCH('Calcs - ACA values'!$A162,ACA!$B$2:$B$156,0))</f>
        <v>1722.3662000000002</v>
      </c>
      <c r="X162" s="27">
        <f>X$4*INDEX(ACA!$E$2:$E$156, MATCH('Calcs - ACA values'!$A162,ACA!$B$2:$B$156,0))</f>
        <v>570.66350000000011</v>
      </c>
      <c r="Y162" s="27">
        <f>Y$4*INDEX(ACA!$E$2:$E$156, MATCH('Calcs - ACA values'!$A162,ACA!$B$2:$B$156,0))</f>
        <v>1540.7914500000002</v>
      </c>
      <c r="Z162" s="27">
        <f>Z$4*INDEX(ACA!$E$2:$E$156, MATCH('Calcs - ACA values'!$A162,ACA!$B$2:$B$156,0))</f>
        <v>122225.74600000001</v>
      </c>
      <c r="AA162" s="27">
        <f>AA$4*INDEX(ACA!$E$2:$E$156, MATCH('Calcs - ACA values'!$A162,ACA!$B$2:$B$156,0))</f>
        <v>122225.74600000001</v>
      </c>
      <c r="AB162" s="27">
        <f>AB$4*INDEX(ACA!$E$2:$E$156, MATCH('Calcs - ACA values'!$A162,ACA!$B$2:$B$156,0))</f>
        <v>46690.65</v>
      </c>
      <c r="AC162" s="27">
        <f>AC$4*INDEX(ACA!$E$2:$E$156, MATCH('Calcs - ACA values'!$A162,ACA!$B$2:$B$156,0))</f>
        <v>72629.900000000009</v>
      </c>
      <c r="AD162" s="27">
        <f>AD$4*INDEX(ACA!$E$2:$E$156, MATCH('Calcs - ACA values'!$A162,ACA!$B$2:$B$156,0))</f>
        <v>0</v>
      </c>
      <c r="AE162" s="27">
        <f>AE$4*INDEX(ACA!$E$2:$E$156, MATCH('Calcs - ACA values'!$A162,ACA!$B$2:$B$156,0))</f>
        <v>933.8130000000001</v>
      </c>
      <c r="AF162" s="27">
        <f>AF$4*INDEX(ACA!$E$2:$E$156, MATCH('Calcs - ACA values'!$A162,ACA!$B$2:$B$156,0))</f>
        <v>1338.4653000000001</v>
      </c>
    </row>
    <row r="163" spans="1:32" x14ac:dyDescent="0.35">
      <c r="A163" s="11" t="s">
        <v>230</v>
      </c>
      <c r="B163" s="18" t="s">
        <v>154</v>
      </c>
      <c r="C163" s="27">
        <f>C$4*INDEX(ACA!$E$2:$E$156, MATCH('Calcs - ACA values'!$A163,ACA!$B$2:$B$156,0))</f>
        <v>3300.8236200000001</v>
      </c>
      <c r="D163" s="27">
        <f>D$4*INDEX(ACA!$E$2:$E$156, MATCH('Calcs - ACA values'!$A163,ACA!$B$2:$B$156,0))</f>
        <v>4654.7637599999998</v>
      </c>
      <c r="E163" s="27">
        <f>E$4*INDEX(ACA!$E$2:$E$156, MATCH('Calcs - ACA values'!$A163,ACA!$B$2:$B$156,0))</f>
        <v>5245.5932199999997</v>
      </c>
      <c r="F163" s="27">
        <f>F$4*INDEX(ACA!$E$2:$E$156, MATCH('Calcs - ACA values'!$A163,ACA!$B$2:$B$156,0))</f>
        <v>607.7405</v>
      </c>
      <c r="G163" s="27">
        <f>G$4*INDEX(ACA!$E$2:$E$156, MATCH('Calcs - ACA values'!$A163,ACA!$B$2:$B$156,0))</f>
        <v>887.82960000000003</v>
      </c>
      <c r="H163" s="27">
        <f>H$4*INDEX(ACA!$E$2:$E$156, MATCH('Calcs - ACA values'!$A163,ACA!$B$2:$B$156,0))</f>
        <v>486.19240000000002</v>
      </c>
      <c r="I163" s="27">
        <f>I$4*INDEX(ACA!$E$2:$E$156, MATCH('Calcs - ACA values'!$A163,ACA!$B$2:$B$156,0))</f>
        <v>486.19240000000002</v>
      </c>
      <c r="J163" s="27">
        <f>J$4*INDEX(ACA!$E$2:$E$156, MATCH('Calcs - ACA values'!$A163,ACA!$B$2:$B$156,0))</f>
        <v>655.30280000000005</v>
      </c>
      <c r="K163" s="27">
        <f>K$4*INDEX(ACA!$E$2:$E$156, MATCH('Calcs - ACA values'!$A163,ACA!$B$2:$B$156,0))</f>
        <v>914.25310000000002</v>
      </c>
      <c r="L163" s="27">
        <f>L$4*INDEX(ACA!$E$2:$E$156, MATCH('Calcs - ACA values'!$A163,ACA!$B$2:$B$156,0))</f>
        <v>502.04649999999998</v>
      </c>
      <c r="M163" s="27">
        <f>M$4*INDEX(ACA!$E$2:$E$156, MATCH('Calcs - ACA values'!$A163,ACA!$B$2:$B$156,0))</f>
        <v>718.7192</v>
      </c>
      <c r="N163" s="27">
        <f>N$4*INDEX(ACA!$E$2:$E$156, MATCH('Calcs - ACA values'!$A163,ACA!$B$2:$B$156,0))</f>
        <v>470.3383</v>
      </c>
      <c r="O163" s="27">
        <f>O$4*INDEX(ACA!$E$2:$E$156, MATCH('Calcs - ACA values'!$A163,ACA!$B$2:$B$156,0))</f>
        <v>665.87220000000002</v>
      </c>
      <c r="P163" s="27">
        <f>P$4*INDEX(ACA!$E$2:$E$156, MATCH('Calcs - ACA values'!$A163,ACA!$B$2:$B$156,0))</f>
        <v>433.34539999999998</v>
      </c>
      <c r="Q163" s="27">
        <f>Q$4*INDEX(ACA!$E$2:$E$156, MATCH('Calcs - ACA values'!$A163,ACA!$B$2:$B$156,0))</f>
        <v>613.02520000000004</v>
      </c>
      <c r="R163" s="27">
        <f>R$4*INDEX(ACA!$E$2:$E$156, MATCH('Calcs - ACA values'!$A163,ACA!$B$2:$B$156,0))</f>
        <v>274.80439999999999</v>
      </c>
      <c r="S163" s="27">
        <f>S$4*INDEX(ACA!$E$2:$E$156, MATCH('Calcs - ACA values'!$A163,ACA!$B$2:$B$156,0))</f>
        <v>438.63009999999997</v>
      </c>
      <c r="T163" s="27">
        <f>T$4*INDEX(ACA!$E$2:$E$156, MATCH('Calcs - ACA values'!$A163,ACA!$B$2:$B$156,0))</f>
        <v>227.24209999999999</v>
      </c>
      <c r="U163" s="27">
        <f>U$4*INDEX(ACA!$E$2:$E$156, MATCH('Calcs - ACA values'!$A163,ACA!$B$2:$B$156,0))</f>
        <v>327.65140000000002</v>
      </c>
      <c r="V163" s="27">
        <f>V$4*INDEX(ACA!$E$2:$E$156, MATCH('Calcs - ACA values'!$A163,ACA!$B$2:$B$156,0))</f>
        <v>1157.3493000000001</v>
      </c>
      <c r="W163" s="27">
        <f>W$4*INDEX(ACA!$E$2:$E$156, MATCH('Calcs - ACA values'!$A163,ACA!$B$2:$B$156,0))</f>
        <v>1754.5203999999999</v>
      </c>
      <c r="X163" s="27">
        <f>X$4*INDEX(ACA!$E$2:$E$156, MATCH('Calcs - ACA values'!$A163,ACA!$B$2:$B$156,0))</f>
        <v>581.31700000000001</v>
      </c>
      <c r="Y163" s="27">
        <f>Y$4*INDEX(ACA!$E$2:$E$156, MATCH('Calcs - ACA values'!$A163,ACA!$B$2:$B$156,0))</f>
        <v>1569.5559000000001</v>
      </c>
      <c r="Z163" s="27">
        <f>Z$4*INDEX(ACA!$E$2:$E$156, MATCH('Calcs - ACA values'!$A163,ACA!$B$2:$B$156,0))</f>
        <v>124507.53199999999</v>
      </c>
      <c r="AA163" s="27">
        <f>AA$4*INDEX(ACA!$E$2:$E$156, MATCH('Calcs - ACA values'!$A163,ACA!$B$2:$B$156,0))</f>
        <v>124507.53199999999</v>
      </c>
      <c r="AB163" s="27">
        <f>AB$4*INDEX(ACA!$E$2:$E$156, MATCH('Calcs - ACA values'!$A163,ACA!$B$2:$B$156,0))</f>
        <v>47562.3</v>
      </c>
      <c r="AC163" s="27">
        <f>AC$4*INDEX(ACA!$E$2:$E$156, MATCH('Calcs - ACA values'!$A163,ACA!$B$2:$B$156,0))</f>
        <v>73985.8</v>
      </c>
      <c r="AD163" s="27">
        <f>AD$4*INDEX(ACA!$E$2:$E$156, MATCH('Calcs - ACA values'!$A163,ACA!$B$2:$B$156,0))</f>
        <v>0</v>
      </c>
      <c r="AE163" s="27">
        <f>AE$4*INDEX(ACA!$E$2:$E$156, MATCH('Calcs - ACA values'!$A163,ACA!$B$2:$B$156,0))</f>
        <v>951.24599999999998</v>
      </c>
      <c r="AF163" s="27">
        <f>AF$4*INDEX(ACA!$E$2:$E$156, MATCH('Calcs - ACA values'!$A163,ACA!$B$2:$B$156,0))</f>
        <v>1363.4526000000001</v>
      </c>
    </row>
    <row r="164" spans="1:32" x14ac:dyDescent="0.35">
      <c r="A164" s="11" t="s">
        <v>253</v>
      </c>
      <c r="B164" s="18" t="s">
        <v>130</v>
      </c>
      <c r="C164" s="27">
        <f>C$4*INDEX(ACA!$E$2:$E$156, MATCH('Calcs - ACA values'!$A164,ACA!$B$2:$B$156,0))</f>
        <v>3240.3311100000005</v>
      </c>
      <c r="D164" s="27">
        <f>D$4*INDEX(ACA!$E$2:$E$156, MATCH('Calcs - ACA values'!$A164,ACA!$B$2:$B$156,0))</f>
        <v>4569.4582800000007</v>
      </c>
      <c r="E164" s="27">
        <f>E$4*INDEX(ACA!$E$2:$E$156, MATCH('Calcs - ACA values'!$A164,ACA!$B$2:$B$156,0))</f>
        <v>5149.4599100000005</v>
      </c>
      <c r="F164" s="27">
        <f>F$4*INDEX(ACA!$E$2:$E$156, MATCH('Calcs - ACA values'!$A164,ACA!$B$2:$B$156,0))</f>
        <v>596.60275000000001</v>
      </c>
      <c r="G164" s="27">
        <f>G$4*INDEX(ACA!$E$2:$E$156, MATCH('Calcs - ACA values'!$A164,ACA!$B$2:$B$156,0))</f>
        <v>871.55880000000013</v>
      </c>
      <c r="H164" s="27">
        <f>H$4*INDEX(ACA!$E$2:$E$156, MATCH('Calcs - ACA values'!$A164,ACA!$B$2:$B$156,0))</f>
        <v>477.28220000000005</v>
      </c>
      <c r="I164" s="27">
        <f>I$4*INDEX(ACA!$E$2:$E$156, MATCH('Calcs - ACA values'!$A164,ACA!$B$2:$B$156,0))</f>
        <v>477.28220000000005</v>
      </c>
      <c r="J164" s="27">
        <f>J$4*INDEX(ACA!$E$2:$E$156, MATCH('Calcs - ACA values'!$A164,ACA!$B$2:$B$156,0))</f>
        <v>643.29340000000002</v>
      </c>
      <c r="K164" s="27">
        <f>K$4*INDEX(ACA!$E$2:$E$156, MATCH('Calcs - ACA values'!$A164,ACA!$B$2:$B$156,0))</f>
        <v>897.49805000000003</v>
      </c>
      <c r="L164" s="27">
        <f>L$4*INDEX(ACA!$E$2:$E$156, MATCH('Calcs - ACA values'!$A164,ACA!$B$2:$B$156,0))</f>
        <v>492.84575000000007</v>
      </c>
      <c r="M164" s="27">
        <f>M$4*INDEX(ACA!$E$2:$E$156, MATCH('Calcs - ACA values'!$A164,ACA!$B$2:$B$156,0))</f>
        <v>705.5476000000001</v>
      </c>
      <c r="N164" s="27">
        <f>N$4*INDEX(ACA!$E$2:$E$156, MATCH('Calcs - ACA values'!$A164,ACA!$B$2:$B$156,0))</f>
        <v>461.71865000000003</v>
      </c>
      <c r="O164" s="27">
        <f>O$4*INDEX(ACA!$E$2:$E$156, MATCH('Calcs - ACA values'!$A164,ACA!$B$2:$B$156,0))</f>
        <v>653.66910000000007</v>
      </c>
      <c r="P164" s="27">
        <f>P$4*INDEX(ACA!$E$2:$E$156, MATCH('Calcs - ACA values'!$A164,ACA!$B$2:$B$156,0))</f>
        <v>425.40370000000001</v>
      </c>
      <c r="Q164" s="27">
        <f>Q$4*INDEX(ACA!$E$2:$E$156, MATCH('Calcs - ACA values'!$A164,ACA!$B$2:$B$156,0))</f>
        <v>601.79060000000004</v>
      </c>
      <c r="R164" s="27">
        <f>R$4*INDEX(ACA!$E$2:$E$156, MATCH('Calcs - ACA values'!$A164,ACA!$B$2:$B$156,0))</f>
        <v>269.76820000000004</v>
      </c>
      <c r="S164" s="27">
        <f>S$4*INDEX(ACA!$E$2:$E$156, MATCH('Calcs - ACA values'!$A164,ACA!$B$2:$B$156,0))</f>
        <v>430.59155000000004</v>
      </c>
      <c r="T164" s="27">
        <f>T$4*INDEX(ACA!$E$2:$E$156, MATCH('Calcs - ACA values'!$A164,ACA!$B$2:$B$156,0))</f>
        <v>223.07755000000003</v>
      </c>
      <c r="U164" s="27">
        <f>U$4*INDEX(ACA!$E$2:$E$156, MATCH('Calcs - ACA values'!$A164,ACA!$B$2:$B$156,0))</f>
        <v>321.64670000000001</v>
      </c>
      <c r="V164" s="27">
        <f>V$4*INDEX(ACA!$E$2:$E$156, MATCH('Calcs - ACA values'!$A164,ACA!$B$2:$B$156,0))</f>
        <v>1136.1391500000002</v>
      </c>
      <c r="W164" s="27">
        <f>W$4*INDEX(ACA!$E$2:$E$156, MATCH('Calcs - ACA values'!$A164,ACA!$B$2:$B$156,0))</f>
        <v>1722.3662000000002</v>
      </c>
      <c r="X164" s="27">
        <f>X$4*INDEX(ACA!$E$2:$E$156, MATCH('Calcs - ACA values'!$A164,ACA!$B$2:$B$156,0))</f>
        <v>570.66350000000011</v>
      </c>
      <c r="Y164" s="27">
        <f>Y$4*INDEX(ACA!$E$2:$E$156, MATCH('Calcs - ACA values'!$A164,ACA!$B$2:$B$156,0))</f>
        <v>1540.7914500000002</v>
      </c>
      <c r="Z164" s="27">
        <f>Z$4*INDEX(ACA!$E$2:$E$156, MATCH('Calcs - ACA values'!$A164,ACA!$B$2:$B$156,0))</f>
        <v>122225.74600000001</v>
      </c>
      <c r="AA164" s="27">
        <f>AA$4*INDEX(ACA!$E$2:$E$156, MATCH('Calcs - ACA values'!$A164,ACA!$B$2:$B$156,0))</f>
        <v>122225.74600000001</v>
      </c>
      <c r="AB164" s="27">
        <f>AB$4*INDEX(ACA!$E$2:$E$156, MATCH('Calcs - ACA values'!$A164,ACA!$B$2:$B$156,0))</f>
        <v>46690.65</v>
      </c>
      <c r="AC164" s="27">
        <f>AC$4*INDEX(ACA!$E$2:$E$156, MATCH('Calcs - ACA values'!$A164,ACA!$B$2:$B$156,0))</f>
        <v>72629.900000000009</v>
      </c>
      <c r="AD164" s="27">
        <f>AD$4*INDEX(ACA!$E$2:$E$156, MATCH('Calcs - ACA values'!$A164,ACA!$B$2:$B$156,0))</f>
        <v>0</v>
      </c>
      <c r="AE164" s="27">
        <f>AE$4*INDEX(ACA!$E$2:$E$156, MATCH('Calcs - ACA values'!$A164,ACA!$B$2:$B$156,0))</f>
        <v>933.8130000000001</v>
      </c>
      <c r="AF164" s="27">
        <f>AF$4*INDEX(ACA!$E$2:$E$156, MATCH('Calcs - ACA values'!$A164,ACA!$B$2:$B$156,0))</f>
        <v>1338.4653000000001</v>
      </c>
    </row>
    <row r="165" spans="1:32" x14ac:dyDescent="0.35">
      <c r="A165" s="11" t="s">
        <v>258</v>
      </c>
      <c r="B165" s="18" t="s">
        <v>128</v>
      </c>
      <c r="C165" s="27">
        <f>C$4*INDEX(ACA!$E$2:$E$156, MATCH('Calcs - ACA values'!$A165,ACA!$B$2:$B$156,0))</f>
        <v>3268.8440999999998</v>
      </c>
      <c r="D165" s="27">
        <f>D$4*INDEX(ACA!$E$2:$E$156, MATCH('Calcs - ACA values'!$A165,ACA!$B$2:$B$156,0))</f>
        <v>4609.6668</v>
      </c>
      <c r="E165" s="27">
        <f>E$4*INDEX(ACA!$E$2:$E$156, MATCH('Calcs - ACA values'!$A165,ACA!$B$2:$B$156,0))</f>
        <v>5194.7721000000001</v>
      </c>
      <c r="F165" s="27">
        <f>F$4*INDEX(ACA!$E$2:$E$156, MATCH('Calcs - ACA values'!$A165,ACA!$B$2:$B$156,0))</f>
        <v>601.85249999999996</v>
      </c>
      <c r="G165" s="27">
        <f>G$4*INDEX(ACA!$E$2:$E$156, MATCH('Calcs - ACA values'!$A165,ACA!$B$2:$B$156,0))</f>
        <v>879.22799999999995</v>
      </c>
      <c r="H165" s="27">
        <f>H$4*INDEX(ACA!$E$2:$E$156, MATCH('Calcs - ACA values'!$A165,ACA!$B$2:$B$156,0))</f>
        <v>481.48199999999997</v>
      </c>
      <c r="I165" s="27">
        <f>I$4*INDEX(ACA!$E$2:$E$156, MATCH('Calcs - ACA values'!$A165,ACA!$B$2:$B$156,0))</f>
        <v>481.48199999999997</v>
      </c>
      <c r="J165" s="27">
        <f>J$4*INDEX(ACA!$E$2:$E$156, MATCH('Calcs - ACA values'!$A165,ACA!$B$2:$B$156,0))</f>
        <v>648.95399999999995</v>
      </c>
      <c r="K165" s="27">
        <f>K$4*INDEX(ACA!$E$2:$E$156, MATCH('Calcs - ACA values'!$A165,ACA!$B$2:$B$156,0))</f>
        <v>905.39549999999997</v>
      </c>
      <c r="L165" s="27">
        <f>L$4*INDEX(ACA!$E$2:$E$156, MATCH('Calcs - ACA values'!$A165,ACA!$B$2:$B$156,0))</f>
        <v>497.1825</v>
      </c>
      <c r="M165" s="27">
        <f>M$4*INDEX(ACA!$E$2:$E$156, MATCH('Calcs - ACA values'!$A165,ACA!$B$2:$B$156,0))</f>
        <v>711.75599999999997</v>
      </c>
      <c r="N165" s="27">
        <f>N$4*INDEX(ACA!$E$2:$E$156, MATCH('Calcs - ACA values'!$A165,ACA!$B$2:$B$156,0))</f>
        <v>465.78149999999999</v>
      </c>
      <c r="O165" s="27">
        <f>O$4*INDEX(ACA!$E$2:$E$156, MATCH('Calcs - ACA values'!$A165,ACA!$B$2:$B$156,0))</f>
        <v>659.42099999999994</v>
      </c>
      <c r="P165" s="27">
        <f>P$4*INDEX(ACA!$E$2:$E$156, MATCH('Calcs - ACA values'!$A165,ACA!$B$2:$B$156,0))</f>
        <v>429.14699999999999</v>
      </c>
      <c r="Q165" s="27">
        <f>Q$4*INDEX(ACA!$E$2:$E$156, MATCH('Calcs - ACA values'!$A165,ACA!$B$2:$B$156,0))</f>
        <v>607.08600000000001</v>
      </c>
      <c r="R165" s="27">
        <f>R$4*INDEX(ACA!$E$2:$E$156, MATCH('Calcs - ACA values'!$A165,ACA!$B$2:$B$156,0))</f>
        <v>272.142</v>
      </c>
      <c r="S165" s="27">
        <f>S$4*INDEX(ACA!$E$2:$E$156, MATCH('Calcs - ACA values'!$A165,ACA!$B$2:$B$156,0))</f>
        <v>434.38049999999998</v>
      </c>
      <c r="T165" s="27">
        <f>T$4*INDEX(ACA!$E$2:$E$156, MATCH('Calcs - ACA values'!$A165,ACA!$B$2:$B$156,0))</f>
        <v>225.04049999999998</v>
      </c>
      <c r="U165" s="27">
        <f>U$4*INDEX(ACA!$E$2:$E$156, MATCH('Calcs - ACA values'!$A165,ACA!$B$2:$B$156,0))</f>
        <v>324.47699999999998</v>
      </c>
      <c r="V165" s="27">
        <f>V$4*INDEX(ACA!$E$2:$E$156, MATCH('Calcs - ACA values'!$A165,ACA!$B$2:$B$156,0))</f>
        <v>1146.1365000000001</v>
      </c>
      <c r="W165" s="27">
        <f>W$4*INDEX(ACA!$E$2:$E$156, MATCH('Calcs - ACA values'!$A165,ACA!$B$2:$B$156,0))</f>
        <v>1737.5219999999999</v>
      </c>
      <c r="X165" s="27">
        <f>X$4*INDEX(ACA!$E$2:$E$156, MATCH('Calcs - ACA values'!$A165,ACA!$B$2:$B$156,0))</f>
        <v>575.68499999999995</v>
      </c>
      <c r="Y165" s="27">
        <f>Y$4*INDEX(ACA!$E$2:$E$156, MATCH('Calcs - ACA values'!$A165,ACA!$B$2:$B$156,0))</f>
        <v>1554.3495</v>
      </c>
      <c r="Z165" s="27">
        <f>Z$4*INDEX(ACA!$E$2:$E$156, MATCH('Calcs - ACA values'!$A165,ACA!$B$2:$B$156,0))</f>
        <v>123301.26</v>
      </c>
      <c r="AA165" s="27">
        <f>AA$4*INDEX(ACA!$E$2:$E$156, MATCH('Calcs - ACA values'!$A165,ACA!$B$2:$B$156,0))</f>
        <v>123301.26</v>
      </c>
      <c r="AB165" s="27">
        <f>AB$4*INDEX(ACA!$E$2:$E$156, MATCH('Calcs - ACA values'!$A165,ACA!$B$2:$B$156,0))</f>
        <v>47101.5</v>
      </c>
      <c r="AC165" s="27">
        <f>AC$4*INDEX(ACA!$E$2:$E$156, MATCH('Calcs - ACA values'!$A165,ACA!$B$2:$B$156,0))</f>
        <v>73269</v>
      </c>
      <c r="AD165" s="27">
        <f>AD$4*INDEX(ACA!$E$2:$E$156, MATCH('Calcs - ACA values'!$A165,ACA!$B$2:$B$156,0))</f>
        <v>0</v>
      </c>
      <c r="AE165" s="27">
        <f>AE$4*INDEX(ACA!$E$2:$E$156, MATCH('Calcs - ACA values'!$A165,ACA!$B$2:$B$156,0))</f>
        <v>942.03</v>
      </c>
      <c r="AF165" s="27">
        <f>AF$4*INDEX(ACA!$E$2:$E$156, MATCH('Calcs - ACA values'!$A165,ACA!$B$2:$B$156,0))</f>
        <v>1350.2429999999999</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6705-DC9E-401A-A0E0-617B533EDBC9}">
  <sheetPr>
    <tabColor theme="6" tint="0.39997558519241921"/>
  </sheetPr>
  <dimension ref="A1:AH165"/>
  <sheetViews>
    <sheetView topLeftCell="A136" workbookViewId="0">
      <selection activeCell="B20" sqref="B20"/>
    </sheetView>
  </sheetViews>
  <sheetFormatPr defaultRowHeight="12.75" x14ac:dyDescent="0.35"/>
  <cols>
    <col min="2" max="3" width="8.73046875" customWidth="1"/>
    <col min="4" max="4" width="20" customWidth="1"/>
    <col min="5" max="5" width="13.73046875" customWidth="1"/>
    <col min="6" max="31" width="10.796875" customWidth="1"/>
    <col min="32" max="32" width="19.46484375" customWidth="1"/>
    <col min="33" max="34" width="10.796875" customWidth="1"/>
  </cols>
  <sheetData>
    <row r="1" spans="1:34" x14ac:dyDescent="0.35">
      <c r="A1" s="65">
        <f>'Front Page'!F2</f>
        <v>0.1</v>
      </c>
      <c r="B1" s="65"/>
      <c r="C1" s="65"/>
      <c r="E1" s="55" t="s">
        <v>199</v>
      </c>
      <c r="F1" s="57"/>
      <c r="G1" s="57"/>
      <c r="H1" s="58" t="s">
        <v>200</v>
      </c>
      <c r="I1" s="57"/>
      <c r="J1" s="58" t="s">
        <v>201</v>
      </c>
      <c r="K1" s="56"/>
      <c r="L1" s="56" t="s">
        <v>202</v>
      </c>
      <c r="M1" s="37" t="s">
        <v>202</v>
      </c>
      <c r="N1" s="37" t="s">
        <v>203</v>
      </c>
      <c r="O1" s="37" t="s">
        <v>203</v>
      </c>
      <c r="P1" s="37" t="s">
        <v>205</v>
      </c>
      <c r="Q1" s="37" t="s">
        <v>205</v>
      </c>
      <c r="R1" s="37" t="s">
        <v>204</v>
      </c>
      <c r="S1" s="37" t="s">
        <v>204</v>
      </c>
      <c r="T1" s="37" t="s">
        <v>207</v>
      </c>
      <c r="U1" s="37" t="s">
        <v>207</v>
      </c>
      <c r="V1" s="37" t="s">
        <v>206</v>
      </c>
      <c r="W1" s="37" t="s">
        <v>206</v>
      </c>
      <c r="X1" s="37" t="s">
        <v>208</v>
      </c>
      <c r="Y1" s="58"/>
      <c r="Z1" s="58" t="s">
        <v>209</v>
      </c>
      <c r="AA1" s="57"/>
      <c r="AB1" s="58" t="s">
        <v>210</v>
      </c>
      <c r="AC1" s="56"/>
      <c r="AD1" s="57" t="s">
        <v>211</v>
      </c>
      <c r="AE1" s="56"/>
      <c r="AF1" s="59" t="s">
        <v>217</v>
      </c>
      <c r="AG1" s="60" t="s">
        <v>218</v>
      </c>
      <c r="AH1" s="61"/>
    </row>
    <row r="2" spans="1:34" x14ac:dyDescent="0.35">
      <c r="E2" s="54" t="s">
        <v>212</v>
      </c>
      <c r="F2" s="54" t="s">
        <v>213</v>
      </c>
      <c r="G2" s="54" t="s">
        <v>214</v>
      </c>
      <c r="H2" s="54" t="s">
        <v>215</v>
      </c>
      <c r="I2" s="54" t="s">
        <v>216</v>
      </c>
      <c r="J2" s="54" t="s">
        <v>215</v>
      </c>
      <c r="K2" s="54" t="s">
        <v>216</v>
      </c>
      <c r="L2" s="23" t="s">
        <v>215</v>
      </c>
      <c r="M2" s="23" t="s">
        <v>216</v>
      </c>
      <c r="N2" s="23" t="s">
        <v>215</v>
      </c>
      <c r="O2" s="23" t="s">
        <v>216</v>
      </c>
      <c r="P2" s="23" t="s">
        <v>215</v>
      </c>
      <c r="Q2" s="23" t="s">
        <v>216</v>
      </c>
      <c r="R2" s="23" t="s">
        <v>215</v>
      </c>
      <c r="S2" s="23" t="s">
        <v>216</v>
      </c>
      <c r="T2" s="23" t="s">
        <v>215</v>
      </c>
      <c r="U2" s="23" t="s">
        <v>216</v>
      </c>
      <c r="V2" s="23" t="s">
        <v>215</v>
      </c>
      <c r="W2" s="23" t="s">
        <v>216</v>
      </c>
      <c r="X2" s="23" t="s">
        <v>215</v>
      </c>
      <c r="Y2" s="23" t="s">
        <v>216</v>
      </c>
      <c r="Z2" s="54" t="s">
        <v>215</v>
      </c>
      <c r="AA2" s="54" t="s">
        <v>216</v>
      </c>
      <c r="AB2" s="54" t="s">
        <v>215</v>
      </c>
      <c r="AC2" s="54" t="s">
        <v>216</v>
      </c>
      <c r="AD2" s="54" t="s">
        <v>215</v>
      </c>
      <c r="AE2" s="54" t="s">
        <v>216</v>
      </c>
      <c r="AF2" s="23"/>
      <c r="AG2" s="23" t="s">
        <v>215</v>
      </c>
      <c r="AH2" s="23" t="s">
        <v>216</v>
      </c>
    </row>
    <row r="3" spans="1:34" x14ac:dyDescent="0.35">
      <c r="D3" s="25" t="s">
        <v>239</v>
      </c>
      <c r="E3" s="23">
        <v>101</v>
      </c>
      <c r="F3" s="23">
        <v>102</v>
      </c>
      <c r="G3" s="23">
        <v>103</v>
      </c>
      <c r="H3" s="23">
        <v>104</v>
      </c>
      <c r="I3" s="23">
        <v>105</v>
      </c>
      <c r="J3" s="23">
        <v>106</v>
      </c>
      <c r="K3" s="23">
        <v>107</v>
      </c>
      <c r="L3" s="23">
        <v>108</v>
      </c>
      <c r="M3" s="23">
        <v>109</v>
      </c>
      <c r="N3" s="23">
        <v>110</v>
      </c>
      <c r="O3" s="23">
        <v>111</v>
      </c>
      <c r="P3" s="23">
        <v>112</v>
      </c>
      <c r="Q3" s="23">
        <v>113</v>
      </c>
      <c r="R3" s="23">
        <v>114</v>
      </c>
      <c r="S3" s="23">
        <v>115</v>
      </c>
      <c r="T3" s="23">
        <v>116</v>
      </c>
      <c r="U3" s="23">
        <v>117</v>
      </c>
      <c r="V3" s="23">
        <v>118</v>
      </c>
      <c r="W3" s="23">
        <v>119</v>
      </c>
      <c r="X3" s="23">
        <v>120</v>
      </c>
      <c r="Y3" s="23">
        <v>121</v>
      </c>
      <c r="Z3" s="23">
        <v>122</v>
      </c>
      <c r="AA3" s="23">
        <v>123</v>
      </c>
      <c r="AB3" s="23">
        <v>124</v>
      </c>
      <c r="AC3" s="23">
        <v>125</v>
      </c>
      <c r="AD3" s="23">
        <v>126</v>
      </c>
      <c r="AE3" s="23">
        <v>127</v>
      </c>
      <c r="AF3" s="23">
        <v>128</v>
      </c>
      <c r="AG3" s="23">
        <v>129</v>
      </c>
      <c r="AH3" s="23">
        <v>130</v>
      </c>
    </row>
    <row r="4" spans="1:34" x14ac:dyDescent="0.35">
      <c r="A4" s="14" t="s">
        <v>1</v>
      </c>
      <c r="B4" s="16"/>
      <c r="C4" s="16"/>
      <c r="D4" s="16" t="s">
        <v>2</v>
      </c>
      <c r="E4" s="24">
        <f>INDEX('Factor Values'!$E$3:$E$32,MATCH('Calcs - New values'!E3,'Factor Values'!$D$3:$D$32,0))</f>
        <v>3123</v>
      </c>
      <c r="F4" s="24">
        <f>INDEX('Factor Values'!$E$3:$E$32,MATCH('Calcs - New values'!F3,'Factor Values'!$D$3:$D$32,0))</f>
        <v>4404</v>
      </c>
      <c r="G4" s="24">
        <f>INDEX('Factor Values'!$E$3:$E$32,MATCH('Calcs - New values'!G3,'Factor Values'!$D$3:$D$32,0))</f>
        <v>4963</v>
      </c>
      <c r="H4" s="24">
        <f>INDEX('Factor Values'!$E$3:$E$32,MATCH('Calcs - New values'!H3,'Factor Values'!$D$3:$D$32,0))</f>
        <v>575</v>
      </c>
      <c r="I4" s="24">
        <f>INDEX('Factor Values'!$E$3:$E$32,MATCH('Calcs - New values'!I3,'Factor Values'!$D$3:$D$32,0))</f>
        <v>840</v>
      </c>
      <c r="J4" s="24">
        <f>INDEX('Factor Values'!$E$3:$E$32,MATCH('Calcs - New values'!J3,'Factor Values'!$D$3:$D$32,0))</f>
        <v>460</v>
      </c>
      <c r="K4" s="24">
        <f>INDEX('Factor Values'!$E$3:$E$32,MATCH('Calcs - New values'!K3,'Factor Values'!$D$3:$D$32,0))</f>
        <v>460</v>
      </c>
      <c r="L4" s="24">
        <f>INDEX('Factor Values'!$E$3:$E$32,MATCH('Calcs - New values'!L3,'Factor Values'!$D$3:$D$32,0))</f>
        <v>620</v>
      </c>
      <c r="M4" s="24">
        <f>INDEX('Factor Values'!$E$3:$E$32,MATCH('Calcs - New values'!M3,'Factor Values'!$D$3:$D$32,0))</f>
        <v>865</v>
      </c>
      <c r="N4" s="24">
        <f>INDEX('Factor Values'!$E$3:$E$32,MATCH('Calcs - New values'!N3,'Factor Values'!$D$3:$D$32,0))</f>
        <v>475</v>
      </c>
      <c r="O4" s="24">
        <f>INDEX('Factor Values'!$E$3:$E$32,MATCH('Calcs - New values'!O3,'Factor Values'!$D$3:$D$32,0))</f>
        <v>680</v>
      </c>
      <c r="P4" s="24">
        <f>INDEX('Factor Values'!$E$3:$E$32,MATCH('Calcs - New values'!P3,'Factor Values'!$D$3:$D$32,0))</f>
        <v>445</v>
      </c>
      <c r="Q4" s="24">
        <f>INDEX('Factor Values'!$E$3:$E$32,MATCH('Calcs - New values'!Q3,'Factor Values'!$D$3:$D$32,0))</f>
        <v>630</v>
      </c>
      <c r="R4" s="24">
        <f>INDEX('Factor Values'!$E$3:$E$32,MATCH('Calcs - New values'!R3,'Factor Values'!$D$3:$D$32,0))</f>
        <v>410</v>
      </c>
      <c r="S4" s="24">
        <f>INDEX('Factor Values'!$E$3:$E$32,MATCH('Calcs - New values'!S3,'Factor Values'!$D$3:$D$32,0))</f>
        <v>580</v>
      </c>
      <c r="T4" s="24">
        <f>INDEX('Factor Values'!$E$3:$E$32,MATCH('Calcs - New values'!T3,'Factor Values'!$D$3:$D$32,0))</f>
        <v>260</v>
      </c>
      <c r="U4" s="24">
        <f>INDEX('Factor Values'!$E$3:$E$32,MATCH('Calcs - New values'!U3,'Factor Values'!$D$3:$D$32,0))</f>
        <v>415</v>
      </c>
      <c r="V4" s="24">
        <f>INDEX('Factor Values'!$E$3:$E$32,MATCH('Calcs - New values'!V3,'Factor Values'!$D$3:$D$32,0))</f>
        <v>215</v>
      </c>
      <c r="W4" s="24">
        <f>INDEX('Factor Values'!$E$3:$E$32,MATCH('Calcs - New values'!W3,'Factor Values'!$D$3:$D$32,0))</f>
        <v>310</v>
      </c>
      <c r="X4" s="24">
        <f>INDEX('Factor Values'!$E$3:$E$32,MATCH('Calcs - New values'!X3,'Factor Values'!$D$3:$D$32,0))</f>
        <v>1095</v>
      </c>
      <c r="Y4" s="24">
        <f>INDEX('Factor Values'!$E$3:$E$32,MATCH('Calcs - New values'!Y3,'Factor Values'!$D$3:$D$32,0))</f>
        <v>1660</v>
      </c>
      <c r="Z4" s="24">
        <f>INDEX('Factor Values'!$E$3:$E$32,MATCH('Calcs - New values'!Z3,'Factor Values'!$D$3:$D$32,0))</f>
        <v>550</v>
      </c>
      <c r="AA4" s="24">
        <f>INDEX('Factor Values'!$E$3:$E$32,MATCH('Calcs - New values'!AA3,'Factor Values'!$D$3:$D$32,0))</f>
        <v>1485</v>
      </c>
      <c r="AB4" s="24">
        <f>INDEX('Factor Values'!$E$3:$E$32,MATCH('Calcs - New values'!AB3,'Factor Values'!$D$3:$D$32,0))</f>
        <v>117800</v>
      </c>
      <c r="AC4" s="24">
        <f>INDEX('Factor Values'!$E$3:$E$32,MATCH('Calcs - New values'!AC3,'Factor Values'!$D$3:$D$32,0))</f>
        <v>117800</v>
      </c>
      <c r="AD4" s="24">
        <f>INDEX('Factor Values'!$E$3:$E$32,MATCH('Calcs - New values'!AD3,'Factor Values'!$D$3:$D$32,0))</f>
        <v>45000</v>
      </c>
      <c r="AE4" s="24">
        <f>INDEX('Factor Values'!$E$3:$E$32,MATCH('Calcs - New values'!AE3,'Factor Values'!$D$3:$D$32,0))</f>
        <v>70000</v>
      </c>
      <c r="AF4" s="24">
        <f>INDEX('Factor Values'!$E$3:$E$32,MATCH('Calcs - New values'!AF3,'Factor Values'!$D$3:$D$32,0))</f>
        <v>0</v>
      </c>
      <c r="AG4" s="24">
        <f>INDEX('Factor Values'!$E$3:$E$32,MATCH('Calcs - New values'!AG3,'Factor Values'!$D$3:$D$32,0))</f>
        <v>900</v>
      </c>
      <c r="AH4" s="24">
        <f>INDEX('Factor Values'!$E$3:$E$32,MATCH('Calcs - New values'!AH3,'Factor Values'!$D$3:$D$32,0))</f>
        <v>1290</v>
      </c>
    </row>
    <row r="5" spans="1:34" s="22" customFormat="1" x14ac:dyDescent="0.35">
      <c r="A5" s="11">
        <v>202</v>
      </c>
      <c r="B5" s="11" t="b">
        <f>A5='Calcs - ACA values'!A5</f>
        <v>1</v>
      </c>
      <c r="C5" s="11" t="b">
        <f>A5='APT Data'!A3</f>
        <v>1</v>
      </c>
      <c r="D5" s="18" t="s">
        <v>6</v>
      </c>
      <c r="E5" s="27">
        <f>IFERROR(INDEX('APT Data'!$A3:$AF3,MATCH('Calcs - New values'!E$3,'APT Data'!$A$1:$AF$1,0))+((('Calcs - ACA values'!C5)-(INDEX('APT Data'!$A3:$AF3,MATCH('Calcs - New values'!E$3,'APT Data'!$A$1:$AF$1,0))))*$A$1),'Calcs - ACA values'!C5*$A$1)</f>
        <v>3931.0038629999999</v>
      </c>
      <c r="F5" s="27">
        <f>IFERROR(INDEX('APT Data'!$A3:$AF3,MATCH('Calcs - New values'!F$3,'APT Data'!$A$1:$AF$1,0))+((('Calcs - ACA values'!D5)-(INDEX('APT Data'!$A3:$AF3,MATCH('Calcs - New values'!F$3,'APT Data'!$A$1:$AF$1,0))))*$A$1),'Calcs - ACA values'!D5*$A$1)</f>
        <v>5455.1499240000003</v>
      </c>
      <c r="G5" s="27">
        <f>IFERROR(INDEX('APT Data'!$A3:$AF3,MATCH('Calcs - New values'!G$3,'APT Data'!$A$1:$AF$1,0))+((('Calcs - ACA values'!E5)-(INDEX('APT Data'!$A3:$AF3,MATCH('Calcs - New values'!G$3,'APT Data'!$A$1:$AF$1,0))))*$A$1),'Calcs - ACA values'!E5*$A$1)</f>
        <v>5989.3249029999997</v>
      </c>
      <c r="H5" s="27">
        <f>IFERROR(INDEX('APT Data'!$A3:$AF3,MATCH('Calcs - New values'!H$3,'APT Data'!$A$1:$AF$1,0))+((('Calcs - ACA values'!F5)-(INDEX('APT Data'!$A3:$AF3,MATCH('Calcs - New values'!H$3,'APT Data'!$A$1:$AF$1,0))))*$A$1),'Calcs - ACA values'!F5*$A$1)</f>
        <v>875.36907499999995</v>
      </c>
      <c r="I5" s="27">
        <f>IFERROR(INDEX('APT Data'!$A3:$AF3,MATCH('Calcs - New values'!I$3,'APT Data'!$A$1:$AF$1,0))+((('Calcs - ACA values'!G5)-(INDEX('APT Data'!$A3:$AF3,MATCH('Calcs - New values'!I$3,'APT Data'!$A$1:$AF$1,0))))*$A$1),'Calcs - ACA values'!G5*$A$1)</f>
        <v>1066.0400400000001</v>
      </c>
      <c r="J5" s="27">
        <f>IFERROR(INDEX('APT Data'!$A3:$AF3,MATCH('Calcs - New values'!J$3,'APT Data'!$A$1:$AF$1,0))+((('Calcs - ACA values'!H5)-(INDEX('APT Data'!$A3:$AF3,MATCH('Calcs - New values'!J$3,'APT Data'!$A$1:$AF$1,0))))*$A$1),'Calcs - ACA values'!H5*$A$1)</f>
        <v>54.455260000000003</v>
      </c>
      <c r="K5" s="27">
        <f>IFERROR(INDEX('APT Data'!$A3:$AF3,MATCH('Calcs - New values'!K$3,'APT Data'!$A$1:$AF$1,0))+((('Calcs - ACA values'!I5)-(INDEX('APT Data'!$A3:$AF3,MATCH('Calcs - New values'!K$3,'APT Data'!$A$1:$AF$1,0))))*$A$1),'Calcs - ACA values'!I5*$A$1)</f>
        <v>54.455260000000003</v>
      </c>
      <c r="L5" s="27">
        <f>IFERROR(INDEX('APT Data'!$A3:$AF3,MATCH('Calcs - New values'!L$3,'APT Data'!$A$1:$AF$1,0))+((('Calcs - ACA values'!J5)-(INDEX('APT Data'!$A3:$AF3,MATCH('Calcs - New values'!L$3,'APT Data'!$A$1:$AF$1,0))))*$A$1),'Calcs - ACA values'!J5*$A$1)</f>
        <v>814.99621999999999</v>
      </c>
      <c r="M5" s="27">
        <f>IFERROR(INDEX('APT Data'!$A3:$AF3,MATCH('Calcs - New values'!M$3,'APT Data'!$A$1:$AF$1,0))+((('Calcs - ACA values'!K5)-(INDEX('APT Data'!$A3:$AF3,MATCH('Calcs - New values'!M$3,'APT Data'!$A$1:$AF$1,0))))*$A$1),'Calcs - ACA values'!K5*$A$1)</f>
        <v>1145.4995650000001</v>
      </c>
      <c r="N5" s="27">
        <f>IFERROR(INDEX('APT Data'!$A3:$AF3,MATCH('Calcs - New values'!N$3,'APT Data'!$A$1:$AF$1,0))+((('Calcs - ACA values'!L5)-(INDEX('APT Data'!$A3:$AF3,MATCH('Calcs - New values'!N$3,'APT Data'!$A$1:$AF$1,0))))*$A$1),'Calcs - ACA values'!L5*$A$1)</f>
        <v>578.23097499999994</v>
      </c>
      <c r="O5" s="27">
        <f>IFERROR(INDEX('APT Data'!$A3:$AF3,MATCH('Calcs - New values'!O$3,'APT Data'!$A$1:$AF$1,0))+((('Calcs - ACA values'!M5)-(INDEX('APT Data'!$A3:$AF3,MATCH('Calcs - New values'!O$3,'APT Data'!$A$1:$AF$1,0))))*$A$1),'Calcs - ACA values'!M5*$A$1)</f>
        <v>750.09907999999996</v>
      </c>
      <c r="P5" s="27">
        <f>IFERROR(INDEX('APT Data'!$A3:$AF3,MATCH('Calcs - New values'!P$3,'APT Data'!$A$1:$AF$1,0))+((('Calcs - ACA values'!N5)-(INDEX('APT Data'!$A3:$AF3,MATCH('Calcs - New values'!P$3,'APT Data'!$A$1:$AF$1,0))))*$A$1),'Calcs - ACA values'!N5*$A$1)</f>
        <v>515.27954499999998</v>
      </c>
      <c r="Q5" s="27">
        <f>IFERROR(INDEX('APT Data'!$A3:$AF3,MATCH('Calcs - New values'!Q$3,'APT Data'!$A$1:$AF$1,0))+((('Calcs - ACA values'!O5)-(INDEX('APT Data'!$A3:$AF3,MATCH('Calcs - New values'!Q$3,'APT Data'!$A$1:$AF$1,0))))*$A$1),'Calcs - ACA values'!O5*$A$1)</f>
        <v>677.58002999999997</v>
      </c>
      <c r="R5" s="27">
        <f>IFERROR(INDEX('APT Data'!$A3:$AF3,MATCH('Calcs - New values'!R$3,'APT Data'!$A$1:$AF$1,0))+((('Calcs - ACA values'!P5)-(INDEX('APT Data'!$A3:$AF3,MATCH('Calcs - New values'!R$3,'APT Data'!$A$1:$AF$1,0))))*$A$1),'Calcs - ACA values'!P5*$A$1)</f>
        <v>429.23621000000003</v>
      </c>
      <c r="S5" s="27">
        <f>IFERROR(INDEX('APT Data'!$A3:$AF3,MATCH('Calcs - New values'!S$3,'APT Data'!$A$1:$AF$1,0))+((('Calcs - ACA values'!Q5)-(INDEX('APT Data'!$A3:$AF3,MATCH('Calcs - New values'!S$3,'APT Data'!$A$1:$AF$1,0))))*$A$1),'Calcs - ACA values'!Q5*$A$1)</f>
        <v>580.76098000000002</v>
      </c>
      <c r="T5" s="27">
        <f>IFERROR(INDEX('APT Data'!$A3:$AF3,MATCH('Calcs - New values'!T$3,'APT Data'!$A$1:$AF$1,0))+((('Calcs - ACA values'!R5)-(INDEX('APT Data'!$A3:$AF3,MATCH('Calcs - New values'!T$3,'APT Data'!$A$1:$AF$1,0))))*$A$1),'Calcs - ACA values'!R5*$A$1)</f>
        <v>316.07906000000003</v>
      </c>
      <c r="U5" s="27">
        <f>IFERROR(INDEX('APT Data'!$A3:$AF3,MATCH('Calcs - New values'!U$3,'APT Data'!$A$1:$AF$1,0))+((('Calcs - ACA values'!S5)-(INDEX('APT Data'!$A3:$AF3,MATCH('Calcs - New values'!U$3,'APT Data'!$A$1:$AF$1,0))))*$A$1),'Calcs - ACA values'!S5*$A$1)</f>
        <v>463.12811499999998</v>
      </c>
      <c r="V5" s="27">
        <f>IFERROR(INDEX('APT Data'!$A3:$AF3,MATCH('Calcs - New values'!V$3,'APT Data'!$A$1:$AF$1,0))+((('Calcs - ACA values'!T5)-(INDEX('APT Data'!$A3:$AF3,MATCH('Calcs - New values'!V$3,'APT Data'!$A$1:$AF$1,0))))*$A$1),'Calcs - ACA values'!T5*$A$1)</f>
        <v>254.95191499999999</v>
      </c>
      <c r="W5" s="27">
        <f>IFERROR(INDEX('APT Data'!$A3:$AF3,MATCH('Calcs - New values'!W$3,'APT Data'!$A$1:$AF$1,0))+((('Calcs - ACA values'!U5)-(INDEX('APT Data'!$A3:$AF3,MATCH('Calcs - New values'!W$3,'APT Data'!$A$1:$AF$1,0))))*$A$1),'Calcs - ACA values'!U5*$A$1)</f>
        <v>351.69810999999999</v>
      </c>
      <c r="X5" s="27">
        <f>IFERROR(INDEX('APT Data'!$A3:$AF3,MATCH('Calcs - New values'!X$3,'APT Data'!$A$1:$AF$1,0))+((('Calcs - ACA values'!V5)-(INDEX('APT Data'!$A3:$AF3,MATCH('Calcs - New values'!X$3,'APT Data'!$A$1:$AF$1,0))))*$A$1),'Calcs - ACA values'!V5*$A$1)</f>
        <v>871.22719500000005</v>
      </c>
      <c r="Y5" s="27">
        <f>IFERROR(INDEX('APT Data'!$A3:$AF3,MATCH('Calcs - New values'!Y$3,'APT Data'!$A$1:$AF$1,0))+((('Calcs - ACA values'!W5)-(INDEX('APT Data'!$A3:$AF3,MATCH('Calcs - New values'!Y$3,'APT Data'!$A$1:$AF$1,0))))*$A$1),'Calcs - ACA values'!W5*$A$1)</f>
        <v>1239.6124600000001</v>
      </c>
      <c r="Z5" s="27">
        <f>IFERROR(INDEX('APT Data'!$A3:$AF3,MATCH('Calcs - New values'!Z$3,'APT Data'!$A$1:$AF$1,0))+((('Calcs - ACA values'!X5)-(INDEX('APT Data'!$A3:$AF3,MATCH('Calcs - New values'!Z$3,'APT Data'!$A$1:$AF$1,0))))*$A$1),'Calcs - ACA values'!X5*$A$1)</f>
        <v>582.60955000000001</v>
      </c>
      <c r="AA5" s="27">
        <f>IFERROR(INDEX('APT Data'!$A3:$AF3,MATCH('Calcs - New values'!AA$3,'APT Data'!$A$1:$AF$1,0))+((('Calcs - ACA values'!Y5)-(INDEX('APT Data'!$A3:$AF3,MATCH('Calcs - New values'!AA$3,'APT Data'!$A$1:$AF$1,0))))*$A$1),'Calcs - ACA values'!Y5*$A$1)</f>
        <v>1428.595785</v>
      </c>
      <c r="AB5" s="27">
        <f>IFERROR(INDEX('APT Data'!$A3:$AF3,MATCH('Calcs - New values'!AB$3,'APT Data'!$A$1:$AF$1,0))+((('Calcs - ACA values'!Z5)-(INDEX('APT Data'!$A3:$AF3,MATCH('Calcs - New values'!AB$3,'APT Data'!$A$1:$AF$1,0))))*$A$1),'Calcs - ACA values'!Z5*$A$1)</f>
        <v>148945.2818</v>
      </c>
      <c r="AC5" s="27">
        <f>IFERROR(INDEX('APT Data'!$A3:$AF3,MATCH('Calcs - New values'!AC$3,'APT Data'!$A$1:$AF$1,0))+((('Calcs - ACA values'!AA5)-(INDEX('APT Data'!$A3:$AF3,MATCH('Calcs - New values'!AC$3,'APT Data'!$A$1:$AF$1,0))))*$A$1),'Calcs - ACA values'!AA5*$A$1)</f>
        <v>171445.2818</v>
      </c>
      <c r="AD5" s="27">
        <f>IFERROR(INDEX('APT Data'!$A3:$AF3,MATCH('Calcs - New values'!AD$3,'APT Data'!$A$1:$AF$1,0))+((('Calcs - ACA values'!AB5)-(INDEX('APT Data'!$A3:$AF3,MATCH('Calcs - New values'!AD$3,'APT Data'!$A$1:$AF$1,0))))*$A$1),'Calcs - ACA values'!AB5*$A$1)</f>
        <v>5327.1450000000004</v>
      </c>
      <c r="AE5" s="27">
        <f>IFERROR(INDEX('APT Data'!$A3:$AF3,MATCH('Calcs - New values'!AE$3,'APT Data'!$A$1:$AF$1,0))+((('Calcs - ACA values'!AC5)-(INDEX('APT Data'!$A3:$AF3,MATCH('Calcs - New values'!AE$3,'APT Data'!$A$1:$AF$1,0))))*$A$1),'Calcs - ACA values'!AC5*$A$1)</f>
        <v>8286.67</v>
      </c>
      <c r="AF5" s="27">
        <f>IFERROR(INDEX('APT Data'!$A3:$AF3,MATCH('Calcs - New values'!AF$3,'APT Data'!$A$1:$AF$1,0))+((('Calcs - ACA values'!AD5)-(INDEX('APT Data'!$A3:$AF3,MATCH('Calcs - New values'!AF$3,'APT Data'!$A$1:$AF$1,0))))*$A$1),'Calcs - ACA values'!AD5*$A$1)</f>
        <v>1114.2</v>
      </c>
      <c r="AG5" s="27">
        <f>IFERROR(INDEX('APT Data'!$A3:$AF3,MATCH('Calcs - New values'!AG$3,'APT Data'!$A$1:$AF$1,0))+((('Calcs - ACA values'!AE5)-(INDEX('APT Data'!$A3:$AF3,MATCH('Calcs - New values'!AG$3,'APT Data'!$A$1:$AF$1,0))))*$A$1),'Calcs - ACA values'!AE5*$A$1)</f>
        <v>106.54290000000002</v>
      </c>
      <c r="AH5" s="27">
        <f>IFERROR(INDEX('APT Data'!$A3:$AF3,MATCH('Calcs - New values'!AH$3,'APT Data'!$A$1:$AF$1,0))+((('Calcs - ACA values'!AF5)-(INDEX('APT Data'!$A3:$AF3,MATCH('Calcs - New values'!AH$3,'APT Data'!$A$1:$AF$1,0))))*$A$1),'Calcs - ACA values'!AF5*$A$1)</f>
        <v>152.71149</v>
      </c>
    </row>
    <row r="6" spans="1:34" x14ac:dyDescent="0.35">
      <c r="A6" s="15">
        <v>203</v>
      </c>
      <c r="B6" s="11" t="b">
        <f>A6='Calcs - ACA values'!A6</f>
        <v>1</v>
      </c>
      <c r="C6" s="11" t="b">
        <f>A6='APT Data'!A4</f>
        <v>1</v>
      </c>
      <c r="D6" s="26" t="s">
        <v>0</v>
      </c>
      <c r="E6" s="27">
        <f>IFERROR(INDEX('APT Data'!$A4:$AF4,MATCH('Calcs - New values'!E$3,'APT Data'!$A$1:$AF$1,0))+((('Calcs - ACA values'!C6)-(INDEX('APT Data'!$A4:$AF4,MATCH('Calcs - New values'!E$3,'APT Data'!$A$1:$AF$1,0))))*$A$1),'Calcs - ACA values'!C6*$A$1)</f>
        <v>3770.6508629999998</v>
      </c>
      <c r="F6" s="27">
        <f>IFERROR(INDEX('APT Data'!$A4:$AF4,MATCH('Calcs - New values'!F$3,'APT Data'!$A$1:$AF$1,0))+((('Calcs - ACA values'!D6)-(INDEX('APT Data'!$A4:$AF4,MATCH('Calcs - New values'!F$3,'APT Data'!$A$1:$AF$1,0))))*$A$1),'Calcs - ACA values'!D6*$A$1)</f>
        <v>5317.3059240000002</v>
      </c>
      <c r="G6" s="27">
        <f>IFERROR(INDEX('APT Data'!$A4:$AF4,MATCH('Calcs - New values'!G$3,'APT Data'!$A$1:$AF$1,0))+((('Calcs - ACA values'!E6)-(INDEX('APT Data'!$A4:$AF4,MATCH('Calcs - New values'!G$3,'APT Data'!$A$1:$AF$1,0))))*$A$1),'Calcs - ACA values'!E6*$A$1)</f>
        <v>5992.2319029999999</v>
      </c>
      <c r="H6" s="27">
        <f>IFERROR(INDEX('APT Data'!$A4:$AF4,MATCH('Calcs - New values'!H$3,'APT Data'!$A$1:$AF$1,0))+((('Calcs - ACA values'!F6)-(INDEX('APT Data'!$A4:$AF4,MATCH('Calcs - New values'!H$3,'APT Data'!$A$1:$AF$1,0))))*$A$1),'Calcs - ACA values'!F6*$A$1)</f>
        <v>694.24407499999995</v>
      </c>
      <c r="I6" s="27">
        <f>IFERROR(INDEX('APT Data'!$A4:$AF4,MATCH('Calcs - New values'!I$3,'APT Data'!$A$1:$AF$1,0))+((('Calcs - ACA values'!G6)-(INDEX('APT Data'!$A4:$AF4,MATCH('Calcs - New values'!I$3,'APT Data'!$A$1:$AF$1,0))))*$A$1),'Calcs - ACA values'!G6*$A$1)</f>
        <v>1014.2000399999999</v>
      </c>
      <c r="J6" s="27">
        <f>IFERROR(INDEX('APT Data'!$A4:$AF4,MATCH('Calcs - New values'!J$3,'APT Data'!$A$1:$AF$1,0))+((('Calcs - ACA values'!H6)-(INDEX('APT Data'!$A4:$AF4,MATCH('Calcs - New values'!J$3,'APT Data'!$A$1:$AF$1,0))))*$A$1),'Calcs - ACA values'!H6*$A$1)</f>
        <v>555.39526000000001</v>
      </c>
      <c r="K6" s="27">
        <f>IFERROR(INDEX('APT Data'!$A4:$AF4,MATCH('Calcs - New values'!K$3,'APT Data'!$A$1:$AF$1,0))+((('Calcs - ACA values'!I6)-(INDEX('APT Data'!$A4:$AF4,MATCH('Calcs - New values'!K$3,'APT Data'!$A$1:$AF$1,0))))*$A$1),'Calcs - ACA values'!I6*$A$1)</f>
        <v>555.39526000000001</v>
      </c>
      <c r="L6" s="27">
        <f>IFERROR(INDEX('APT Data'!$A4:$AF4,MATCH('Calcs - New values'!L$3,'APT Data'!$A$1:$AF$1,0))+((('Calcs - ACA values'!J6)-(INDEX('APT Data'!$A4:$AF4,MATCH('Calcs - New values'!L$3,'APT Data'!$A$1:$AF$1,0))))*$A$1),'Calcs - ACA values'!J6*$A$1)</f>
        <v>748.57621999999992</v>
      </c>
      <c r="M6" s="27">
        <f>IFERROR(INDEX('APT Data'!$A4:$AF4,MATCH('Calcs - New values'!M$3,'APT Data'!$A$1:$AF$1,0))+((('Calcs - ACA values'!K6)-(INDEX('APT Data'!$A4:$AF4,MATCH('Calcs - New values'!M$3,'APT Data'!$A$1:$AF$1,0))))*$A$1),'Calcs - ACA values'!K6*$A$1)</f>
        <v>1044.3845649999998</v>
      </c>
      <c r="N6" s="27">
        <f>IFERROR(INDEX('APT Data'!$A4:$AF4,MATCH('Calcs - New values'!N$3,'APT Data'!$A$1:$AF$1,0))+((('Calcs - ACA values'!L6)-(INDEX('APT Data'!$A4:$AF4,MATCH('Calcs - New values'!N$3,'APT Data'!$A$1:$AF$1,0))))*$A$1),'Calcs - ACA values'!L6*$A$1)</f>
        <v>573.50597500000003</v>
      </c>
      <c r="O6" s="27">
        <f>IFERROR(INDEX('APT Data'!$A4:$AF4,MATCH('Calcs - New values'!O$3,'APT Data'!$A$1:$AF$1,0))+((('Calcs - ACA values'!M6)-(INDEX('APT Data'!$A4:$AF4,MATCH('Calcs - New values'!O$3,'APT Data'!$A$1:$AF$1,0))))*$A$1),'Calcs - ACA values'!M6*$A$1)</f>
        <v>821.01907999999992</v>
      </c>
      <c r="P6" s="27">
        <f>IFERROR(INDEX('APT Data'!$A4:$AF4,MATCH('Calcs - New values'!P$3,'APT Data'!$A$1:$AF$1,0))+((('Calcs - ACA values'!N6)-(INDEX('APT Data'!$A4:$AF4,MATCH('Calcs - New values'!P$3,'APT Data'!$A$1:$AF$1,0))))*$A$1),'Calcs - ACA values'!N6*$A$1)</f>
        <v>537.28454499999998</v>
      </c>
      <c r="Q6" s="27">
        <f>IFERROR(INDEX('APT Data'!$A4:$AF4,MATCH('Calcs - New values'!Q$3,'APT Data'!$A$1:$AF$1,0))+((('Calcs - ACA values'!O6)-(INDEX('APT Data'!$A4:$AF4,MATCH('Calcs - New values'!Q$3,'APT Data'!$A$1:$AF$1,0))))*$A$1),'Calcs - ACA values'!O6*$A$1)</f>
        <v>760.65003000000002</v>
      </c>
      <c r="R6" s="27">
        <f>IFERROR(INDEX('APT Data'!$A4:$AF4,MATCH('Calcs - New values'!R$3,'APT Data'!$A$1:$AF$1,0))+((('Calcs - ACA values'!P6)-(INDEX('APT Data'!$A4:$AF4,MATCH('Calcs - New values'!R$3,'APT Data'!$A$1:$AF$1,0))))*$A$1),'Calcs - ACA values'!P6*$A$1)</f>
        <v>495.02620999999999</v>
      </c>
      <c r="S6" s="27">
        <f>IFERROR(INDEX('APT Data'!$A4:$AF4,MATCH('Calcs - New values'!S$3,'APT Data'!$A$1:$AF$1,0))+((('Calcs - ACA values'!Q6)-(INDEX('APT Data'!$A4:$AF4,MATCH('Calcs - New values'!S$3,'APT Data'!$A$1:$AF$1,0))))*$A$1),'Calcs - ACA values'!Q6*$A$1)</f>
        <v>700.28098</v>
      </c>
      <c r="T6" s="27">
        <f>IFERROR(INDEX('APT Data'!$A4:$AF4,MATCH('Calcs - New values'!T$3,'APT Data'!$A$1:$AF$1,0))+((('Calcs - ACA values'!R6)-(INDEX('APT Data'!$A4:$AF4,MATCH('Calcs - New values'!T$3,'APT Data'!$A$1:$AF$1,0))))*$A$1),'Calcs - ACA values'!R6*$A$1)</f>
        <v>313.91905999999994</v>
      </c>
      <c r="U6" s="27">
        <f>IFERROR(INDEX('APT Data'!$A4:$AF4,MATCH('Calcs - New values'!U$3,'APT Data'!$A$1:$AF$1,0))+((('Calcs - ACA values'!S6)-(INDEX('APT Data'!$A4:$AF4,MATCH('Calcs - New values'!U$3,'APT Data'!$A$1:$AF$1,0))))*$A$1),'Calcs - ACA values'!S6*$A$1)</f>
        <v>501.06311499999998</v>
      </c>
      <c r="V6" s="27">
        <f>IFERROR(INDEX('APT Data'!$A4:$AF4,MATCH('Calcs - New values'!V$3,'APT Data'!$A$1:$AF$1,0))+((('Calcs - ACA values'!T6)-(INDEX('APT Data'!$A4:$AF4,MATCH('Calcs - New values'!V$3,'APT Data'!$A$1:$AF$1,0))))*$A$1),'Calcs - ACA values'!T6*$A$1)</f>
        <v>259.58691499999998</v>
      </c>
      <c r="W6" s="27">
        <f>IFERROR(INDEX('APT Data'!$A4:$AF4,MATCH('Calcs - New values'!W$3,'APT Data'!$A$1:$AF$1,0))+((('Calcs - ACA values'!U6)-(INDEX('APT Data'!$A4:$AF4,MATCH('Calcs - New values'!W$3,'APT Data'!$A$1:$AF$1,0))))*$A$1),'Calcs - ACA values'!U6*$A$1)</f>
        <v>374.28810999999996</v>
      </c>
      <c r="X6" s="27">
        <f>IFERROR(INDEX('APT Data'!$A4:$AF4,MATCH('Calcs - New values'!X$3,'APT Data'!$A$1:$AF$1,0))+((('Calcs - ACA values'!V6)-(INDEX('APT Data'!$A4:$AF4,MATCH('Calcs - New values'!X$3,'APT Data'!$A$1:$AF$1,0))))*$A$1),'Calcs - ACA values'!V6*$A$1)</f>
        <v>1322.082195</v>
      </c>
      <c r="Y6" s="27">
        <f>IFERROR(INDEX('APT Data'!$A4:$AF4,MATCH('Calcs - New values'!Y$3,'APT Data'!$A$1:$AF$1,0))+((('Calcs - ACA values'!W6)-(INDEX('APT Data'!$A4:$AF4,MATCH('Calcs - New values'!Y$3,'APT Data'!$A$1:$AF$1,0))))*$A$1),'Calcs - ACA values'!W6*$A$1)</f>
        <v>2004.2524599999999</v>
      </c>
      <c r="Z6" s="27">
        <f>IFERROR(INDEX('APT Data'!$A4:$AF4,MATCH('Calcs - New values'!Z$3,'APT Data'!$A$1:$AF$1,0))+((('Calcs - ACA values'!X6)-(INDEX('APT Data'!$A4:$AF4,MATCH('Calcs - New values'!Z$3,'APT Data'!$A$1:$AF$1,0))))*$A$1),'Calcs - ACA values'!X6*$A$1)</f>
        <v>664.05954999999994</v>
      </c>
      <c r="AA6" s="27">
        <f>IFERROR(INDEX('APT Data'!$A4:$AF4,MATCH('Calcs - New values'!AA$3,'APT Data'!$A$1:$AF$1,0))+((('Calcs - ACA values'!Y6)-(INDEX('APT Data'!$A4:$AF4,MATCH('Calcs - New values'!AA$3,'APT Data'!$A$1:$AF$1,0))))*$A$1),'Calcs - ACA values'!Y6*$A$1)</f>
        <v>1792.960785</v>
      </c>
      <c r="AB6" s="27">
        <f>IFERROR(INDEX('APT Data'!$A4:$AF4,MATCH('Calcs - New values'!AB$3,'APT Data'!$A$1:$AF$1,0))+((('Calcs - ACA values'!Z6)-(INDEX('APT Data'!$A4:$AF4,MATCH('Calcs - New values'!AB$3,'APT Data'!$A$1:$AF$1,0))))*$A$1),'Calcs - ACA values'!Z6*$A$1)</f>
        <v>142229.48180000001</v>
      </c>
      <c r="AC6" s="27">
        <f>IFERROR(INDEX('APT Data'!$A4:$AF4,MATCH('Calcs - New values'!AC$3,'APT Data'!$A$1:$AF$1,0))+((('Calcs - ACA values'!AA6)-(INDEX('APT Data'!$A4:$AF4,MATCH('Calcs - New values'!AC$3,'APT Data'!$A$1:$AF$1,0))))*$A$1),'Calcs - ACA values'!AA6*$A$1)</f>
        <v>142229.48180000001</v>
      </c>
      <c r="AD6" s="27">
        <f>IFERROR(INDEX('APT Data'!$A4:$AF4,MATCH('Calcs - New values'!AD$3,'APT Data'!$A$1:$AF$1,0))+((('Calcs - ACA values'!AB6)-(INDEX('APT Data'!$A4:$AF4,MATCH('Calcs - New values'!AD$3,'APT Data'!$A$1:$AF$1,0))))*$A$1),'Calcs - ACA values'!AB6*$A$1)</f>
        <v>54332.145000000004</v>
      </c>
      <c r="AE6" s="27">
        <f>IFERROR(INDEX('APT Data'!$A4:$AF4,MATCH('Calcs - New values'!AE$3,'APT Data'!$A$1:$AF$1,0))+((('Calcs - ACA values'!AC6)-(INDEX('APT Data'!$A4:$AF4,MATCH('Calcs - New values'!AE$3,'APT Data'!$A$1:$AF$1,0))))*$A$1),'Calcs - ACA values'!AC6*$A$1)</f>
        <v>84516.67</v>
      </c>
      <c r="AF6" s="27">
        <f>IFERROR(INDEX('APT Data'!$A4:$AF4,MATCH('Calcs - New values'!AF$3,'APT Data'!$A$1:$AF$1,0))+((('Calcs - ACA values'!AD6)-(INDEX('APT Data'!$A4:$AF4,MATCH('Calcs - New values'!AF$3,'APT Data'!$A$1:$AF$1,0))))*$A$1),'Calcs - ACA values'!AD6*$A$1)</f>
        <v>0</v>
      </c>
      <c r="AG6" s="27">
        <f>IFERROR(INDEX('APT Data'!$A4:$AF4,MATCH('Calcs - New values'!AG$3,'APT Data'!$A$1:$AF$1,0))+((('Calcs - ACA values'!AE6)-(INDEX('APT Data'!$A4:$AF4,MATCH('Calcs - New values'!AG$3,'APT Data'!$A$1:$AF$1,0))))*$A$1),'Calcs - ACA values'!AE6*$A$1)</f>
        <v>1086.6429000000001</v>
      </c>
      <c r="AH6" s="27">
        <f>IFERROR(INDEX('APT Data'!$A4:$AF4,MATCH('Calcs - New values'!AH$3,'APT Data'!$A$1:$AF$1,0))+((('Calcs - ACA values'!AF6)-(INDEX('APT Data'!$A4:$AF4,MATCH('Calcs - New values'!AH$3,'APT Data'!$A$1:$AF$1,0))))*$A$1),'Calcs - ACA values'!AF6*$A$1)</f>
        <v>1557.5214900000001</v>
      </c>
    </row>
    <row r="7" spans="1:34" x14ac:dyDescent="0.35">
      <c r="A7" s="11">
        <v>204</v>
      </c>
      <c r="B7" s="11" t="b">
        <f>A7='Calcs - ACA values'!A7</f>
        <v>1</v>
      </c>
      <c r="C7" s="11" t="b">
        <f>A7='APT Data'!A5</f>
        <v>1</v>
      </c>
      <c r="D7" s="18" t="s">
        <v>7</v>
      </c>
      <c r="E7" s="27">
        <f>IFERROR(INDEX('APT Data'!$A5:$AF5,MATCH('Calcs - New values'!E$3,'APT Data'!$A$1:$AF$1,0))+((('Calcs - ACA values'!C7)-(INDEX('APT Data'!$A5:$AF5,MATCH('Calcs - New values'!E$3,'APT Data'!$A$1:$AF$1,0))))*$A$1),'Calcs - ACA values'!C7*$A$1)</f>
        <v>4590.7038629999997</v>
      </c>
      <c r="F7" s="27">
        <f>IFERROR(INDEX('APT Data'!$A5:$AF5,MATCH('Calcs - New values'!F$3,'APT Data'!$A$1:$AF$1,0))+((('Calcs - ACA values'!D7)-(INDEX('APT Data'!$A5:$AF5,MATCH('Calcs - New values'!F$3,'APT Data'!$A$1:$AF$1,0))))*$A$1),'Calcs - ACA values'!D7*$A$1)</f>
        <v>6509.9499240000005</v>
      </c>
      <c r="G7" s="27">
        <f>IFERROR(INDEX('APT Data'!$A5:$AF5,MATCH('Calcs - New values'!G$3,'APT Data'!$A$1:$AF$1,0))+((('Calcs - ACA values'!E7)-(INDEX('APT Data'!$A5:$AF5,MATCH('Calcs - New values'!G$3,'APT Data'!$A$1:$AF$1,0))))*$A$1),'Calcs - ACA values'!E7*$A$1)</f>
        <v>6815.5249029999995</v>
      </c>
      <c r="H7" s="27">
        <f>IFERROR(INDEX('APT Data'!$A5:$AF5,MATCH('Calcs - New values'!H$3,'APT Data'!$A$1:$AF$1,0))+((('Calcs - ACA values'!F7)-(INDEX('APT Data'!$A5:$AF5,MATCH('Calcs - New values'!H$3,'APT Data'!$A$1:$AF$1,0))))*$A$1),'Calcs - ACA values'!F7*$A$1)</f>
        <v>386.89407499999999</v>
      </c>
      <c r="I7" s="27">
        <f>IFERROR(INDEX('APT Data'!$A5:$AF5,MATCH('Calcs - New values'!I$3,'APT Data'!$A$1:$AF$1,0))+((('Calcs - ACA values'!G7)-(INDEX('APT Data'!$A5:$AF5,MATCH('Calcs - New values'!I$3,'APT Data'!$A$1:$AF$1,0))))*$A$1),'Calcs - ACA values'!G7*$A$1)</f>
        <v>468.89004</v>
      </c>
      <c r="J7" s="27">
        <f>IFERROR(INDEX('APT Data'!$A5:$AF5,MATCH('Calcs - New values'!J$3,'APT Data'!$A$1:$AF$1,0))+((('Calcs - ACA values'!H7)-(INDEX('APT Data'!$A5:$AF5,MATCH('Calcs - New values'!J$3,'APT Data'!$A$1:$AF$1,0))))*$A$1),'Calcs - ACA values'!H7*$A$1)</f>
        <v>544.95525999999995</v>
      </c>
      <c r="K7" s="27">
        <f>IFERROR(INDEX('APT Data'!$A5:$AF5,MATCH('Calcs - New values'!K$3,'APT Data'!$A$1:$AF$1,0))+((('Calcs - ACA values'!I7)-(INDEX('APT Data'!$A5:$AF5,MATCH('Calcs - New values'!K$3,'APT Data'!$A$1:$AF$1,0))))*$A$1),'Calcs - ACA values'!I7*$A$1)</f>
        <v>544.95525999999995</v>
      </c>
      <c r="L7" s="27">
        <f>IFERROR(INDEX('APT Data'!$A5:$AF5,MATCH('Calcs - New values'!L$3,'APT Data'!$A$1:$AF$1,0))+((('Calcs - ACA values'!J7)-(INDEX('APT Data'!$A5:$AF5,MATCH('Calcs - New values'!L$3,'APT Data'!$A$1:$AF$1,0))))*$A$1),'Calcs - ACA values'!J7*$A$1)</f>
        <v>733.99621999999999</v>
      </c>
      <c r="M7" s="27">
        <f>IFERROR(INDEX('APT Data'!$A5:$AF5,MATCH('Calcs - New values'!M$3,'APT Data'!$A$1:$AF$1,0))+((('Calcs - ACA values'!K7)-(INDEX('APT Data'!$A5:$AF5,MATCH('Calcs - New values'!M$3,'APT Data'!$A$1:$AF$1,0))))*$A$1),'Calcs - ACA values'!K7*$A$1)</f>
        <v>1023.999565</v>
      </c>
      <c r="N7" s="27">
        <f>IFERROR(INDEX('APT Data'!$A5:$AF5,MATCH('Calcs - New values'!N$3,'APT Data'!$A$1:$AF$1,0))+((('Calcs - ACA values'!L7)-(INDEX('APT Data'!$A5:$AF5,MATCH('Calcs - New values'!N$3,'APT Data'!$A$1:$AF$1,0))))*$A$1),'Calcs - ACA values'!L7*$A$1)</f>
        <v>562.03097500000001</v>
      </c>
      <c r="O7" s="27">
        <f>IFERROR(INDEX('APT Data'!$A5:$AF5,MATCH('Calcs - New values'!O$3,'APT Data'!$A$1:$AF$1,0))+((('Calcs - ACA values'!M7)-(INDEX('APT Data'!$A5:$AF5,MATCH('Calcs - New values'!O$3,'APT Data'!$A$1:$AF$1,0))))*$A$1),'Calcs - ACA values'!M7*$A$1)</f>
        <v>804.99908000000005</v>
      </c>
      <c r="P7" s="27">
        <f>IFERROR(INDEX('APT Data'!$A5:$AF5,MATCH('Calcs - New values'!P$3,'APT Data'!$A$1:$AF$1,0))+((('Calcs - ACA values'!N7)-(INDEX('APT Data'!$A5:$AF5,MATCH('Calcs - New values'!P$3,'APT Data'!$A$1:$AF$1,0))))*$A$1),'Calcs - ACA values'!N7*$A$1)</f>
        <v>526.97954500000003</v>
      </c>
      <c r="Q7" s="27">
        <f>IFERROR(INDEX('APT Data'!$A5:$AF5,MATCH('Calcs - New values'!Q$3,'APT Data'!$A$1:$AF$1,0))+((('Calcs - ACA values'!O7)-(INDEX('APT Data'!$A5:$AF5,MATCH('Calcs - New values'!Q$3,'APT Data'!$A$1:$AF$1,0))))*$A$1),'Calcs - ACA values'!O7*$A$1)</f>
        <v>745.98002999999994</v>
      </c>
      <c r="R7" s="27">
        <f>IFERROR(INDEX('APT Data'!$A5:$AF5,MATCH('Calcs - New values'!R$3,'APT Data'!$A$1:$AF$1,0))+((('Calcs - ACA values'!P7)-(INDEX('APT Data'!$A5:$AF5,MATCH('Calcs - New values'!R$3,'APT Data'!$A$1:$AF$1,0))))*$A$1),'Calcs - ACA values'!P7*$A$1)</f>
        <v>485.03620999999998</v>
      </c>
      <c r="S7" s="27">
        <f>IFERROR(INDEX('APT Data'!$A5:$AF5,MATCH('Calcs - New values'!S$3,'APT Data'!$A$1:$AF$1,0))+((('Calcs - ACA values'!Q7)-(INDEX('APT Data'!$A5:$AF5,MATCH('Calcs - New values'!S$3,'APT Data'!$A$1:$AF$1,0))))*$A$1),'Calcs - ACA values'!Q7*$A$1)</f>
        <v>686.96098000000006</v>
      </c>
      <c r="T7" s="27">
        <f>IFERROR(INDEX('APT Data'!$A5:$AF5,MATCH('Calcs - New values'!T$3,'APT Data'!$A$1:$AF$1,0))+((('Calcs - ACA values'!R7)-(INDEX('APT Data'!$A5:$AF5,MATCH('Calcs - New values'!T$3,'APT Data'!$A$1:$AF$1,0))))*$A$1),'Calcs - ACA values'!R7*$A$1)</f>
        <v>307.97906</v>
      </c>
      <c r="U7" s="27">
        <f>IFERROR(INDEX('APT Data'!$A5:$AF5,MATCH('Calcs - New values'!U$3,'APT Data'!$A$1:$AF$1,0))+((('Calcs - ACA values'!S7)-(INDEX('APT Data'!$A5:$AF5,MATCH('Calcs - New values'!U$3,'APT Data'!$A$1:$AF$1,0))))*$A$1),'Calcs - ACA values'!S7*$A$1)</f>
        <v>491.02811500000001</v>
      </c>
      <c r="V7" s="27">
        <f>IFERROR(INDEX('APT Data'!$A5:$AF5,MATCH('Calcs - New values'!V$3,'APT Data'!$A$1:$AF$1,0))+((('Calcs - ACA values'!T7)-(INDEX('APT Data'!$A5:$AF5,MATCH('Calcs - New values'!V$3,'APT Data'!$A$1:$AF$1,0))))*$A$1),'Calcs - ACA values'!T7*$A$1)</f>
        <v>254.95191499999999</v>
      </c>
      <c r="W7" s="27">
        <f>IFERROR(INDEX('APT Data'!$A5:$AF5,MATCH('Calcs - New values'!W$3,'APT Data'!$A$1:$AF$1,0))+((('Calcs - ACA values'!U7)-(INDEX('APT Data'!$A5:$AF5,MATCH('Calcs - New values'!W$3,'APT Data'!$A$1:$AF$1,0))))*$A$1),'Calcs - ACA values'!U7*$A$1)</f>
        <v>366.99811</v>
      </c>
      <c r="X7" s="27">
        <f>IFERROR(INDEX('APT Data'!$A5:$AF5,MATCH('Calcs - New values'!X$3,'APT Data'!$A$1:$AF$1,0))+((('Calcs - ACA values'!V7)-(INDEX('APT Data'!$A5:$AF5,MATCH('Calcs - New values'!X$3,'APT Data'!$A$1:$AF$1,0))))*$A$1),'Calcs - ACA values'!V7*$A$1)</f>
        <v>1296.0271950000001</v>
      </c>
      <c r="Y7" s="27">
        <f>IFERROR(INDEX('APT Data'!$A5:$AF5,MATCH('Calcs - New values'!Y$3,'APT Data'!$A$1:$AF$1,0))+((('Calcs - ACA values'!W7)-(INDEX('APT Data'!$A5:$AF5,MATCH('Calcs - New values'!Y$3,'APT Data'!$A$1:$AF$1,0))))*$A$1),'Calcs - ACA values'!W7*$A$1)</f>
        <v>1965.0124599999999</v>
      </c>
      <c r="Z7" s="27">
        <f>IFERROR(INDEX('APT Data'!$A5:$AF5,MATCH('Calcs - New values'!Z$3,'APT Data'!$A$1:$AF$1,0))+((('Calcs - ACA values'!X7)-(INDEX('APT Data'!$A5:$AF5,MATCH('Calcs - New values'!Z$3,'APT Data'!$A$1:$AF$1,0))))*$A$1),'Calcs - ACA values'!X7*$A$1)</f>
        <v>651.00954999999999</v>
      </c>
      <c r="AA7" s="27">
        <f>IFERROR(INDEX('APT Data'!$A5:$AF5,MATCH('Calcs - New values'!AA$3,'APT Data'!$A$1:$AF$1,0))+((('Calcs - ACA values'!Y7)-(INDEX('APT Data'!$A5:$AF5,MATCH('Calcs - New values'!AA$3,'APT Data'!$A$1:$AF$1,0))))*$A$1),'Calcs - ACA values'!Y7*$A$1)</f>
        <v>1757.9957850000001</v>
      </c>
      <c r="AB7" s="27">
        <f>IFERROR(INDEX('APT Data'!$A5:$AF5,MATCH('Calcs - New values'!AB$3,'APT Data'!$A$1:$AF$1,0))+((('Calcs - ACA values'!Z7)-(INDEX('APT Data'!$A5:$AF5,MATCH('Calcs - New values'!AB$3,'APT Data'!$A$1:$AF$1,0))))*$A$1),'Calcs - ACA values'!Z7*$A$1)</f>
        <v>139452.98180000001</v>
      </c>
      <c r="AC7" s="27">
        <f>IFERROR(INDEX('APT Data'!$A5:$AF5,MATCH('Calcs - New values'!AC$3,'APT Data'!$A$1:$AF$1,0))+((('Calcs - ACA values'!AA7)-(INDEX('APT Data'!$A5:$AF5,MATCH('Calcs - New values'!AC$3,'APT Data'!$A$1:$AF$1,0))))*$A$1),'Calcs - ACA values'!AA7*$A$1)</f>
        <v>139452.98180000001</v>
      </c>
      <c r="AD7" s="27">
        <f>IFERROR(INDEX('APT Data'!$A5:$AF5,MATCH('Calcs - New values'!AD$3,'APT Data'!$A$1:$AF$1,0))+((('Calcs - ACA values'!AB7)-(INDEX('APT Data'!$A5:$AF5,MATCH('Calcs - New values'!AD$3,'APT Data'!$A$1:$AF$1,0))))*$A$1),'Calcs - ACA values'!AB7*$A$1)</f>
        <v>5327.1450000000004</v>
      </c>
      <c r="AE7" s="27">
        <f>IFERROR(INDEX('APT Data'!$A5:$AF5,MATCH('Calcs - New values'!AE$3,'APT Data'!$A$1:$AF$1,0))+((('Calcs - ACA values'!AC7)-(INDEX('APT Data'!$A5:$AF5,MATCH('Calcs - New values'!AE$3,'APT Data'!$A$1:$AF$1,0))))*$A$1),'Calcs - ACA values'!AC7*$A$1)</f>
        <v>8286.67</v>
      </c>
      <c r="AF7" s="27">
        <f>IFERROR(INDEX('APT Data'!$A5:$AF5,MATCH('Calcs - New values'!AF$3,'APT Data'!$A$1:$AF$1,0))+((('Calcs - ACA values'!AD7)-(INDEX('APT Data'!$A5:$AF5,MATCH('Calcs - New values'!AF$3,'APT Data'!$A$1:$AF$1,0))))*$A$1),'Calcs - ACA values'!AD7*$A$1)</f>
        <v>0</v>
      </c>
      <c r="AG7" s="27">
        <f>IFERROR(INDEX('APT Data'!$A5:$AF5,MATCH('Calcs - New values'!AG$3,'APT Data'!$A$1:$AF$1,0))+((('Calcs - ACA values'!AE7)-(INDEX('APT Data'!$A5:$AF5,MATCH('Calcs - New values'!AG$3,'APT Data'!$A$1:$AF$1,0))))*$A$1),'Calcs - ACA values'!AE7*$A$1)</f>
        <v>1065.0428999999999</v>
      </c>
      <c r="AH7" s="27">
        <f>IFERROR(INDEX('APT Data'!$A5:$AF5,MATCH('Calcs - New values'!AH$3,'APT Data'!$A$1:$AF$1,0))+((('Calcs - ACA values'!AF7)-(INDEX('APT Data'!$A5:$AF5,MATCH('Calcs - New values'!AH$3,'APT Data'!$A$1:$AF$1,0))))*$A$1),'Calcs - ACA values'!AF7*$A$1)</f>
        <v>1527.0114900000001</v>
      </c>
    </row>
    <row r="8" spans="1:34" x14ac:dyDescent="0.35">
      <c r="A8" s="11">
        <v>205</v>
      </c>
      <c r="B8" s="11" t="b">
        <f>A8='Calcs - ACA values'!A8</f>
        <v>1</v>
      </c>
      <c r="C8" s="11" t="b">
        <f>A8='APT Data'!A6</f>
        <v>1</v>
      </c>
      <c r="D8" s="18" t="s">
        <v>8</v>
      </c>
      <c r="E8" s="27">
        <f>IFERROR(INDEX('APT Data'!$A6:$AF6,MATCH('Calcs - New values'!E$3,'APT Data'!$A$1:$AF$1,0))+((('Calcs - ACA values'!C8)-(INDEX('APT Data'!$A6:$AF6,MATCH('Calcs - New values'!E$3,'APT Data'!$A$1:$AF$1,0))))*$A$1),'Calcs - ACA values'!C8*$A$1)</f>
        <v>3977.0406206069542</v>
      </c>
      <c r="F8" s="27">
        <f>IFERROR(INDEX('APT Data'!$A6:$AF6,MATCH('Calcs - New values'!F$3,'APT Data'!$A$1:$AF$1,0))+((('Calcs - ACA values'!D8)-(INDEX('APT Data'!$A6:$AF6,MATCH('Calcs - New values'!F$3,'APT Data'!$A$1:$AF$1,0))))*$A$1),'Calcs - ACA values'!D8*$A$1)</f>
        <v>5608.3520083117346</v>
      </c>
      <c r="G8" s="27">
        <f>IFERROR(INDEX('APT Data'!$A6:$AF6,MATCH('Calcs - New values'!G$3,'APT Data'!$A$1:$AF$1,0))+((('Calcs - ACA values'!E8)-(INDEX('APT Data'!$A6:$AF6,MATCH('Calcs - New values'!G$3,'APT Data'!$A$1:$AF$1,0))))*$A$1),'Calcs - ACA values'!E8*$A$1)</f>
        <v>6320.220596076153</v>
      </c>
      <c r="H8" s="27">
        <f>IFERROR(INDEX('APT Data'!$A6:$AF6,MATCH('Calcs - New values'!H$3,'APT Data'!$A$1:$AF$1,0))+((('Calcs - ACA values'!F8)-(INDEX('APT Data'!$A6:$AF6,MATCH('Calcs - New values'!H$3,'APT Data'!$A$1:$AF$1,0))))*$A$1),'Calcs - ACA values'!F8*$A$1)</f>
        <v>732.24313249883096</v>
      </c>
      <c r="I8" s="27">
        <f>IFERROR(INDEX('APT Data'!$A6:$AF6,MATCH('Calcs - New values'!I$3,'APT Data'!$A$1:$AF$1,0))+((('Calcs - ACA values'!G8)-(INDEX('APT Data'!$A6:$AF6,MATCH('Calcs - New values'!I$3,'APT Data'!$A$1:$AF$1,0))))*$A$1),'Calcs - ACA values'!G8*$A$1)</f>
        <v>1069.7123853801841</v>
      </c>
      <c r="J8" s="27">
        <f>IFERROR(INDEX('APT Data'!$A6:$AF6,MATCH('Calcs - New values'!J$3,'APT Data'!$A$1:$AF$1,0))+((('Calcs - ACA values'!H8)-(INDEX('APT Data'!$A6:$AF6,MATCH('Calcs - New values'!J$3,'APT Data'!$A$1:$AF$1,0))))*$A$1),'Calcs - ACA values'!H8*$A$1)</f>
        <v>54.455260000000003</v>
      </c>
      <c r="K8" s="27">
        <f>IFERROR(INDEX('APT Data'!$A6:$AF6,MATCH('Calcs - New values'!K$3,'APT Data'!$A$1:$AF$1,0))+((('Calcs - ACA values'!I8)-(INDEX('APT Data'!$A6:$AF6,MATCH('Calcs - New values'!K$3,'APT Data'!$A$1:$AF$1,0))))*$A$1),'Calcs - ACA values'!I8*$A$1)</f>
        <v>54.455260000000003</v>
      </c>
      <c r="L8" s="27">
        <f>IFERROR(INDEX('APT Data'!$A6:$AF6,MATCH('Calcs - New values'!L$3,'APT Data'!$A$1:$AF$1,0))+((('Calcs - ACA values'!J8)-(INDEX('APT Data'!$A6:$AF6,MATCH('Calcs - New values'!L$3,'APT Data'!$A$1:$AF$1,0))))*$A$1),'Calcs - ACA values'!J8*$A$1)</f>
        <v>789.54775923495561</v>
      </c>
      <c r="M8" s="27">
        <f>IFERROR(INDEX('APT Data'!$A6:$AF6,MATCH('Calcs - New values'!M$3,'APT Data'!$A$1:$AF$1,0))+((('Calcs - ACA values'!K8)-(INDEX('APT Data'!$A6:$AF6,MATCH('Calcs - New values'!M$3,'APT Data'!$A$1:$AF$1,0))))*$A$1),'Calcs - ACA values'!K8*$A$1)</f>
        <v>1095.7773499805489</v>
      </c>
      <c r="N8" s="27">
        <f>IFERROR(INDEX('APT Data'!$A6:$AF6,MATCH('Calcs - New values'!N$3,'APT Data'!$A$1:$AF$1,0))+((('Calcs - ACA values'!L8)-(INDEX('APT Data'!$A6:$AF6,MATCH('Calcs - New values'!N$3,'APT Data'!$A$1:$AF$1,0))))*$A$1),'Calcs - ACA values'!L8*$A$1)</f>
        <v>604.89734922639911</v>
      </c>
      <c r="O8" s="27">
        <f>IFERROR(INDEX('APT Data'!$A6:$AF6,MATCH('Calcs - New values'!O$3,'APT Data'!$A$1:$AF$1,0))+((('Calcs - ACA values'!M8)-(INDEX('APT Data'!$A6:$AF6,MATCH('Calcs - New values'!O$3,'APT Data'!$A$1:$AF$1,0))))*$A$1),'Calcs - ACA values'!M8*$A$1)</f>
        <v>865.95718067135385</v>
      </c>
      <c r="P8" s="27">
        <f>IFERROR(INDEX('APT Data'!$A6:$AF6,MATCH('Calcs - New values'!P$3,'APT Data'!$A$1:$AF$1,0))+((('Calcs - ACA values'!N8)-(INDEX('APT Data'!$A6:$AF6,MATCH('Calcs - New values'!P$3,'APT Data'!$A$1:$AF$1,0))))*$A$1),'Calcs - ACA values'!N8*$A$1)</f>
        <v>566.69751719054807</v>
      </c>
      <c r="Q8" s="27">
        <f>IFERROR(INDEX('APT Data'!$A6:$AF6,MATCH('Calcs - New values'!Q$3,'APT Data'!$A$1:$AF$1,0))+((('Calcs - ACA values'!O8)-(INDEX('APT Data'!$A6:$AF6,MATCH('Calcs - New values'!Q$3,'APT Data'!$A$1:$AF$1,0))))*$A$1),'Calcs - ACA values'!O8*$A$1)</f>
        <v>802.28428903513804</v>
      </c>
      <c r="R8" s="27">
        <f>IFERROR(INDEX('APT Data'!$A6:$AF6,MATCH('Calcs - New values'!R$3,'APT Data'!$A$1:$AF$1,0))+((('Calcs - ACA values'!P8)-(INDEX('APT Data'!$A6:$AF6,MATCH('Calcs - New values'!R$3,'APT Data'!$A$1:$AF$1,0))))*$A$1),'Calcs - ACA values'!P8*$A$1)</f>
        <v>522.11966288990959</v>
      </c>
      <c r="S8" s="27">
        <f>IFERROR(INDEX('APT Data'!$A6:$AF6,MATCH('Calcs - New values'!S$3,'APT Data'!$A$1:$AF$1,0))+((('Calcs - ACA values'!Q8)-(INDEX('APT Data'!$A6:$AF6,MATCH('Calcs - New values'!S$3,'APT Data'!$A$1:$AF$1,0))))*$A$1),'Calcs - ACA values'!Q8*$A$1)</f>
        <v>738.61139739892212</v>
      </c>
      <c r="T8" s="27">
        <f>IFERROR(INDEX('APT Data'!$A6:$AF6,MATCH('Calcs - New values'!T$3,'APT Data'!$A$1:$AF$1,0))+((('Calcs - ACA values'!R8)-(INDEX('APT Data'!$A6:$AF6,MATCH('Calcs - New values'!T$3,'APT Data'!$A$1:$AF$1,0))))*$A$1),'Calcs - ACA values'!R8*$A$1)</f>
        <v>331.10098798126188</v>
      </c>
      <c r="U8" s="27">
        <f>IFERROR(INDEX('APT Data'!$A6:$AF6,MATCH('Calcs - New values'!U$3,'APT Data'!$A$1:$AF$1,0))+((('Calcs - ACA values'!S8)-(INDEX('APT Data'!$A6:$AF6,MATCH('Calcs - New values'!U$3,'APT Data'!$A$1:$AF$1,0))))*$A$1),'Calcs - ACA values'!S8*$A$1)</f>
        <v>528.48792779000075</v>
      </c>
      <c r="V8" s="27">
        <f>IFERROR(INDEX('APT Data'!$A6:$AF6,MATCH('Calcs - New values'!V$3,'APT Data'!$A$1:$AF$1,0))+((('Calcs - ACA values'!T8)-(INDEX('APT Data'!$A6:$AF6,MATCH('Calcs - New values'!V$3,'APT Data'!$A$1:$AF$1,0))))*$A$1),'Calcs - ACA values'!T8*$A$1)</f>
        <v>273.79636124513723</v>
      </c>
      <c r="W8" s="27">
        <f>IFERROR(INDEX('APT Data'!$A6:$AF6,MATCH('Calcs - New values'!W$3,'APT Data'!$A$1:$AF$1,0))+((('Calcs - ACA values'!U8)-(INDEX('APT Data'!$A6:$AF6,MATCH('Calcs - New values'!W$3,'APT Data'!$A$1:$AF$1,0))))*$A$1),'Calcs - ACA values'!U8*$A$1)</f>
        <v>394.7738796174778</v>
      </c>
      <c r="X8" s="27">
        <f>IFERROR(INDEX('APT Data'!$A6:$AF6,MATCH('Calcs - New values'!X$3,'APT Data'!$A$1:$AF$1,0))+((('Calcs - ACA values'!V8)-(INDEX('APT Data'!$A6:$AF6,MATCH('Calcs - New values'!X$3,'APT Data'!$A$1:$AF$1,0))))*$A$1),'Calcs - ACA values'!V8*$A$1)</f>
        <v>1394.4451084613547</v>
      </c>
      <c r="Y8" s="27">
        <f>IFERROR(INDEX('APT Data'!$A6:$AF6,MATCH('Calcs - New values'!Y$3,'APT Data'!$A$1:$AF$1,0))+((('Calcs - ACA values'!W8)-(INDEX('APT Data'!$A6:$AF6,MATCH('Calcs - New values'!Y$3,'APT Data'!$A$1:$AF$1,0))))*$A$1),'Calcs - ACA values'!W8*$A$1)</f>
        <v>2113.951711160003</v>
      </c>
      <c r="Z8" s="27">
        <f>IFERROR(INDEX('APT Data'!$A6:$AF6,MATCH('Calcs - New values'!Z$3,'APT Data'!$A$1:$AF$1,0))+((('Calcs - ACA values'!X8)-(INDEX('APT Data'!$A6:$AF6,MATCH('Calcs - New values'!Z$3,'APT Data'!$A$1:$AF$1,0))))*$A$1),'Calcs - ACA values'!X8*$A$1)</f>
        <v>700.41156536307108</v>
      </c>
      <c r="AA8" s="27">
        <f>IFERROR(INDEX('APT Data'!$A6:$AF6,MATCH('Calcs - New values'!AA$3,'APT Data'!$A$1:$AF$1,0))+((('Calcs - ACA values'!Y8)-(INDEX('APT Data'!$A6:$AF6,MATCH('Calcs - New values'!AA$3,'APT Data'!$A$1:$AF$1,0))))*$A$1),'Calcs - ACA values'!Y8*$A$1)</f>
        <v>1891.1014691155956</v>
      </c>
      <c r="AB8" s="27">
        <f>IFERROR(INDEX('APT Data'!$A6:$AF6,MATCH('Calcs - New values'!AB$3,'APT Data'!$A$1:$AF$1,0))+((('Calcs - ACA values'!Z8)-(INDEX('APT Data'!$A6:$AF6,MATCH('Calcs - New values'!AB$3,'APT Data'!$A$1:$AF$1,0))))*$A$1),'Calcs - ACA values'!Z8*$A$1)</f>
        <v>150014.48211248589</v>
      </c>
      <c r="AC8" s="27">
        <f>IFERROR(INDEX('APT Data'!$A6:$AF6,MATCH('Calcs - New values'!AC$3,'APT Data'!$A$1:$AF$1,0))+((('Calcs - ACA values'!AA8)-(INDEX('APT Data'!$A6:$AF6,MATCH('Calcs - New values'!AC$3,'APT Data'!$A$1:$AF$1,0))))*$A$1),'Calcs - ACA values'!AA8*$A$1)</f>
        <v>150014.48211248589</v>
      </c>
      <c r="AD8" s="27">
        <f>IFERROR(INDEX('APT Data'!$A6:$AF6,MATCH('Calcs - New values'!AD$3,'APT Data'!$A$1:$AF$1,0))+((('Calcs - ACA values'!AB8)-(INDEX('APT Data'!$A6:$AF6,MATCH('Calcs - New values'!AD$3,'APT Data'!$A$1:$AF$1,0))))*$A$1),'Calcs - ACA values'!AB8*$A$1)</f>
        <v>5327.1450000000004</v>
      </c>
      <c r="AE8" s="27">
        <f>IFERROR(INDEX('APT Data'!$A6:$AF6,MATCH('Calcs - New values'!AE$3,'APT Data'!$A$1:$AF$1,0))+((('Calcs - ACA values'!AC8)-(INDEX('APT Data'!$A6:$AF6,MATCH('Calcs - New values'!AE$3,'APT Data'!$A$1:$AF$1,0))))*$A$1),'Calcs - ACA values'!AC8*$A$1)</f>
        <v>8286.67</v>
      </c>
      <c r="AF8" s="27">
        <f>IFERROR(INDEX('APT Data'!$A6:$AF6,MATCH('Calcs - New values'!AF$3,'APT Data'!$A$1:$AF$1,0))+((('Calcs - ACA values'!AD8)-(INDEX('APT Data'!$A6:$AF6,MATCH('Calcs - New values'!AF$3,'APT Data'!$A$1:$AF$1,0))))*$A$1),'Calcs - ACA values'!AD8*$A$1)</f>
        <v>496.10700000000003</v>
      </c>
      <c r="AG8" s="27">
        <f>IFERROR(INDEX('APT Data'!$A6:$AF6,MATCH('Calcs - New values'!AG$3,'APT Data'!$A$1:$AF$1,0))+((('Calcs - ACA values'!AE8)-(INDEX('APT Data'!$A6:$AF6,MATCH('Calcs - New values'!AG$3,'APT Data'!$A$1:$AF$1,0))))*$A$1),'Calcs - ACA values'!AE8*$A$1)</f>
        <v>1146.10365</v>
      </c>
      <c r="AH8" s="27">
        <f>IFERROR(INDEX('APT Data'!$A6:$AF6,MATCH('Calcs - New values'!AH$3,'APT Data'!$A$1:$AF$1,0))+((('Calcs - ACA values'!AF8)-(INDEX('APT Data'!$A6:$AF6,MATCH('Calcs - New values'!AH$3,'APT Data'!$A$1:$AF$1,0))))*$A$1),'Calcs - ACA values'!AF8*$A$1)</f>
        <v>1642.7514899999999</v>
      </c>
    </row>
    <row r="9" spans="1:34" x14ac:dyDescent="0.35">
      <c r="A9" s="11">
        <v>206</v>
      </c>
      <c r="B9" s="11" t="b">
        <f>A9='Calcs - ACA values'!A9</f>
        <v>1</v>
      </c>
      <c r="C9" s="11" t="b">
        <f>A9='APT Data'!A7</f>
        <v>1</v>
      </c>
      <c r="D9" s="18" t="s">
        <v>9</v>
      </c>
      <c r="E9" s="27">
        <f>IFERROR(INDEX('APT Data'!$A7:$AF7,MATCH('Calcs - New values'!E$3,'APT Data'!$A$1:$AF$1,0))+((('Calcs - ACA values'!C9)-(INDEX('APT Data'!$A7:$AF7,MATCH('Calcs - New values'!E$3,'APT Data'!$A$1:$AF$1,0))))*$A$1),'Calcs - ACA values'!C9*$A$1)</f>
        <v>3697.0038629999999</v>
      </c>
      <c r="F9" s="27">
        <f>IFERROR(INDEX('APT Data'!$A7:$AF7,MATCH('Calcs - New values'!F$3,'APT Data'!$A$1:$AF$1,0))+((('Calcs - ACA values'!D9)-(INDEX('APT Data'!$A7:$AF7,MATCH('Calcs - New values'!F$3,'APT Data'!$A$1:$AF$1,0))))*$A$1),'Calcs - ACA values'!D9*$A$1)</f>
        <v>5213.0499239999999</v>
      </c>
      <c r="G9" s="27">
        <f>IFERROR(INDEX('APT Data'!$A7:$AF7,MATCH('Calcs - New values'!G$3,'APT Data'!$A$1:$AF$1,0))+((('Calcs - ACA values'!E9)-(INDEX('APT Data'!$A7:$AF7,MATCH('Calcs - New values'!G$3,'APT Data'!$A$1:$AF$1,0))))*$A$1),'Calcs - ACA values'!E9*$A$1)</f>
        <v>5875.0249029999995</v>
      </c>
      <c r="H9" s="27">
        <f>IFERROR(INDEX('APT Data'!$A7:$AF7,MATCH('Calcs - New values'!H$3,'APT Data'!$A$1:$AF$1,0))+((('Calcs - ACA values'!F9)-(INDEX('APT Data'!$A7:$AF7,MATCH('Calcs - New values'!H$3,'APT Data'!$A$1:$AF$1,0))))*$A$1),'Calcs - ACA values'!F9*$A$1)</f>
        <v>680.96907499999998</v>
      </c>
      <c r="I9" s="27">
        <f>IFERROR(INDEX('APT Data'!$A7:$AF7,MATCH('Calcs - New values'!I$3,'APT Data'!$A$1:$AF$1,0))+((('Calcs - ACA values'!G9)-(INDEX('APT Data'!$A7:$AF7,MATCH('Calcs - New values'!I$3,'APT Data'!$A$1:$AF$1,0))))*$A$1),'Calcs - ACA values'!G9*$A$1)</f>
        <v>994.04003999999998</v>
      </c>
      <c r="J9" s="27">
        <f>IFERROR(INDEX('APT Data'!$A7:$AF7,MATCH('Calcs - New values'!J$3,'APT Data'!$A$1:$AF$1,0))+((('Calcs - ACA values'!H9)-(INDEX('APT Data'!$A7:$AF7,MATCH('Calcs - New values'!J$3,'APT Data'!$A$1:$AF$1,0))))*$A$1),'Calcs - ACA values'!H9*$A$1)</f>
        <v>544.95525999999995</v>
      </c>
      <c r="K9" s="27">
        <f>IFERROR(INDEX('APT Data'!$A7:$AF7,MATCH('Calcs - New values'!K$3,'APT Data'!$A$1:$AF$1,0))+((('Calcs - ACA values'!I9)-(INDEX('APT Data'!$A7:$AF7,MATCH('Calcs - New values'!K$3,'APT Data'!$A$1:$AF$1,0))))*$A$1),'Calcs - ACA values'!I9*$A$1)</f>
        <v>544.95525999999995</v>
      </c>
      <c r="L9" s="27">
        <f>IFERROR(INDEX('APT Data'!$A7:$AF7,MATCH('Calcs - New values'!L$3,'APT Data'!$A$1:$AF$1,0))+((('Calcs - ACA values'!J9)-(INDEX('APT Data'!$A7:$AF7,MATCH('Calcs - New values'!L$3,'APT Data'!$A$1:$AF$1,0))))*$A$1),'Calcs - ACA values'!J9*$A$1)</f>
        <v>733.96220000000005</v>
      </c>
      <c r="M9" s="27">
        <f>IFERROR(INDEX('APT Data'!$A7:$AF7,MATCH('Calcs - New values'!M$3,'APT Data'!$A$1:$AF$1,0))+((('Calcs - ACA values'!K9)-(INDEX('APT Data'!$A7:$AF7,MATCH('Calcs - New values'!M$3,'APT Data'!$A$1:$AF$1,0))))*$A$1),'Calcs - ACA values'!K9*$A$1)</f>
        <v>1023.9956500000001</v>
      </c>
      <c r="N9" s="27">
        <f>IFERROR(INDEX('APT Data'!$A7:$AF7,MATCH('Calcs - New values'!N$3,'APT Data'!$A$1:$AF$1,0))+((('Calcs - ACA values'!L9)-(INDEX('APT Data'!$A7:$AF7,MATCH('Calcs - New values'!N$3,'APT Data'!$A$1:$AF$1,0))))*$A$1),'Calcs - ACA values'!L9*$A$1)</f>
        <v>562.30975000000001</v>
      </c>
      <c r="O9" s="27">
        <f>IFERROR(INDEX('APT Data'!$A7:$AF7,MATCH('Calcs - New values'!O$3,'APT Data'!$A$1:$AF$1,0))+((('Calcs - ACA values'!M9)-(INDEX('APT Data'!$A7:$AF7,MATCH('Calcs - New values'!O$3,'APT Data'!$A$1:$AF$1,0))))*$A$1),'Calcs - ACA values'!M9*$A$1)</f>
        <v>804.99080000000004</v>
      </c>
      <c r="P9" s="27">
        <f>IFERROR(INDEX('APT Data'!$A7:$AF7,MATCH('Calcs - New values'!P$3,'APT Data'!$A$1:$AF$1,0))+((('Calcs - ACA values'!N9)-(INDEX('APT Data'!$A7:$AF7,MATCH('Calcs - New values'!P$3,'APT Data'!$A$1:$AF$1,0))))*$A$1),'Calcs - ACA values'!N9*$A$1)</f>
        <v>526.79544999999996</v>
      </c>
      <c r="Q9" s="27">
        <f>IFERROR(INDEX('APT Data'!$A7:$AF7,MATCH('Calcs - New values'!Q$3,'APT Data'!$A$1:$AF$1,0))+((('Calcs - ACA values'!O9)-(INDEX('APT Data'!$A7:$AF7,MATCH('Calcs - New values'!Q$3,'APT Data'!$A$1:$AF$1,0))))*$A$1),'Calcs - ACA values'!O9*$A$1)</f>
        <v>745.80029999999999</v>
      </c>
      <c r="R9" s="27">
        <f>IFERROR(INDEX('APT Data'!$A7:$AF7,MATCH('Calcs - New values'!R$3,'APT Data'!$A$1:$AF$1,0))+((('Calcs - ACA values'!P9)-(INDEX('APT Data'!$A7:$AF7,MATCH('Calcs - New values'!R$3,'APT Data'!$A$1:$AF$1,0))))*$A$1),'Calcs - ACA values'!P9*$A$1)</f>
        <v>485.3621</v>
      </c>
      <c r="S9" s="27">
        <f>IFERROR(INDEX('APT Data'!$A7:$AF7,MATCH('Calcs - New values'!S$3,'APT Data'!$A$1:$AF$1,0))+((('Calcs - ACA values'!Q9)-(INDEX('APT Data'!$A7:$AF7,MATCH('Calcs - New values'!S$3,'APT Data'!$A$1:$AF$1,0))))*$A$1),'Calcs - ACA values'!Q9*$A$1)</f>
        <v>686.60980000000006</v>
      </c>
      <c r="T9" s="27">
        <f>IFERROR(INDEX('APT Data'!$A7:$AF7,MATCH('Calcs - New values'!T$3,'APT Data'!$A$1:$AF$1,0))+((('Calcs - ACA values'!R9)-(INDEX('APT Data'!$A7:$AF7,MATCH('Calcs - New values'!T$3,'APT Data'!$A$1:$AF$1,0))))*$A$1),'Calcs - ACA values'!R9*$A$1)</f>
        <v>307.79059999999998</v>
      </c>
      <c r="U9" s="27">
        <f>IFERROR(INDEX('APT Data'!$A7:$AF7,MATCH('Calcs - New values'!U$3,'APT Data'!$A$1:$AF$1,0))+((('Calcs - ACA values'!S9)-(INDEX('APT Data'!$A7:$AF7,MATCH('Calcs - New values'!U$3,'APT Data'!$A$1:$AF$1,0))))*$A$1),'Calcs - ACA values'!S9*$A$1)</f>
        <v>491.28115000000003</v>
      </c>
      <c r="V9" s="27">
        <f>IFERROR(INDEX('APT Data'!$A7:$AF7,MATCH('Calcs - New values'!V$3,'APT Data'!$A$1:$AF$1,0))+((('Calcs - ACA values'!T9)-(INDEX('APT Data'!$A7:$AF7,MATCH('Calcs - New values'!V$3,'APT Data'!$A$1:$AF$1,0))))*$A$1),'Calcs - ACA values'!T9*$A$1)</f>
        <v>254.51915</v>
      </c>
      <c r="W9" s="27">
        <f>IFERROR(INDEX('APT Data'!$A7:$AF7,MATCH('Calcs - New values'!W$3,'APT Data'!$A$1:$AF$1,0))+((('Calcs - ACA values'!U9)-(INDEX('APT Data'!$A7:$AF7,MATCH('Calcs - New values'!W$3,'APT Data'!$A$1:$AF$1,0))))*$A$1),'Calcs - ACA values'!U9*$A$1)</f>
        <v>366.98110000000003</v>
      </c>
      <c r="X9" s="27">
        <f>IFERROR(INDEX('APT Data'!$A7:$AF7,MATCH('Calcs - New values'!X$3,'APT Data'!$A$1:$AF$1,0))+((('Calcs - ACA values'!V9)-(INDEX('APT Data'!$A7:$AF7,MATCH('Calcs - New values'!X$3,'APT Data'!$A$1:$AF$1,0))))*$A$1),'Calcs - ACA values'!V9*$A$1)</f>
        <v>1296.2701950000001</v>
      </c>
      <c r="Y9" s="27">
        <f>IFERROR(INDEX('APT Data'!$A7:$AF7,MATCH('Calcs - New values'!Y$3,'APT Data'!$A$1:$AF$1,0))+((('Calcs - ACA values'!W9)-(INDEX('APT Data'!$A7:$AF7,MATCH('Calcs - New values'!Y$3,'APT Data'!$A$1:$AF$1,0))))*$A$1),'Calcs - ACA values'!W9*$A$1)</f>
        <v>1965.1204599999999</v>
      </c>
      <c r="Z9" s="27">
        <f>IFERROR(INDEX('APT Data'!$A7:$AF7,MATCH('Calcs - New values'!Z$3,'APT Data'!$A$1:$AF$1,0))+((('Calcs - ACA values'!X9)-(INDEX('APT Data'!$A7:$AF7,MATCH('Calcs - New values'!Z$3,'APT Data'!$A$1:$AF$1,0))))*$A$1),'Calcs - ACA values'!X9*$A$1)</f>
        <v>651.09955000000002</v>
      </c>
      <c r="AA9" s="27">
        <f>IFERROR(INDEX('APT Data'!$A7:$AF7,MATCH('Calcs - New values'!AA$3,'APT Data'!$A$1:$AF$1,0))+((('Calcs - ACA values'!Y9)-(INDEX('APT Data'!$A7:$AF7,MATCH('Calcs - New values'!AA$3,'APT Data'!$A$1:$AF$1,0))))*$A$1),'Calcs - ACA values'!Y9*$A$1)</f>
        <v>1757.959785</v>
      </c>
      <c r="AB9" s="27">
        <f>IFERROR(INDEX('APT Data'!$A7:$AF7,MATCH('Calcs - New values'!AB$3,'APT Data'!$A$1:$AF$1,0))+((('Calcs - ACA values'!Z9)-(INDEX('APT Data'!$A7:$AF7,MATCH('Calcs - New values'!AB$3,'APT Data'!$A$1:$AF$1,0))))*$A$1),'Calcs - ACA values'!Z9*$A$1)</f>
        <v>139452.98180000001</v>
      </c>
      <c r="AC9" s="27">
        <f>IFERROR(INDEX('APT Data'!$A7:$AF7,MATCH('Calcs - New values'!AC$3,'APT Data'!$A$1:$AF$1,0))+((('Calcs - ACA values'!AA9)-(INDEX('APT Data'!$A7:$AF7,MATCH('Calcs - New values'!AC$3,'APT Data'!$A$1:$AF$1,0))))*$A$1),'Calcs - ACA values'!AA9*$A$1)</f>
        <v>139452.98180000001</v>
      </c>
      <c r="AD9" s="27">
        <f>IFERROR(INDEX('APT Data'!$A7:$AF7,MATCH('Calcs - New values'!AD$3,'APT Data'!$A$1:$AF$1,0))+((('Calcs - ACA values'!AB9)-(INDEX('APT Data'!$A7:$AF7,MATCH('Calcs - New values'!AD$3,'APT Data'!$A$1:$AF$1,0))))*$A$1),'Calcs - ACA values'!AB9*$A$1)</f>
        <v>5327.1450000000004</v>
      </c>
      <c r="AE9" s="27">
        <f>IFERROR(INDEX('APT Data'!$A7:$AF7,MATCH('Calcs - New values'!AE$3,'APT Data'!$A$1:$AF$1,0))+((('Calcs - ACA values'!AC9)-(INDEX('APT Data'!$A7:$AF7,MATCH('Calcs - New values'!AE$3,'APT Data'!$A$1:$AF$1,0))))*$A$1),'Calcs - ACA values'!AC9*$A$1)</f>
        <v>8286.67</v>
      </c>
      <c r="AF9" s="27">
        <f>IFERROR(INDEX('APT Data'!$A7:$AF7,MATCH('Calcs - New values'!AF$3,'APT Data'!$A$1:$AF$1,0))+((('Calcs - ACA values'!AD9)-(INDEX('APT Data'!$A7:$AF7,MATCH('Calcs - New values'!AF$3,'APT Data'!$A$1:$AF$1,0))))*$A$1),'Calcs - ACA values'!AD9*$A$1)</f>
        <v>0</v>
      </c>
      <c r="AG9" s="27">
        <f>IFERROR(INDEX('APT Data'!$A7:$AF7,MATCH('Calcs - New values'!AG$3,'APT Data'!$A$1:$AF$1,0))+((('Calcs - ACA values'!AE9)-(INDEX('APT Data'!$A7:$AF7,MATCH('Calcs - New values'!AG$3,'APT Data'!$A$1:$AF$1,0))))*$A$1),'Calcs - ACA values'!AE9*$A$1)</f>
        <v>1065.0428999999999</v>
      </c>
      <c r="AH9" s="27">
        <f>IFERROR(INDEX('APT Data'!$A7:$AF7,MATCH('Calcs - New values'!AH$3,'APT Data'!$A$1:$AF$1,0))+((('Calcs - ACA values'!AF9)-(INDEX('APT Data'!$A7:$AF7,MATCH('Calcs - New values'!AH$3,'APT Data'!$A$1:$AF$1,0))))*$A$1),'Calcs - ACA values'!AF9*$A$1)</f>
        <v>1527.0114900000001</v>
      </c>
    </row>
    <row r="10" spans="1:34" x14ac:dyDescent="0.35">
      <c r="A10" s="11">
        <v>207</v>
      </c>
      <c r="B10" s="11" t="b">
        <f>A10='Calcs - ACA values'!A10</f>
        <v>1</v>
      </c>
      <c r="C10" s="11" t="b">
        <f>A10='APT Data'!A8</f>
        <v>1</v>
      </c>
      <c r="D10" s="18" t="s">
        <v>10</v>
      </c>
      <c r="E10" s="27">
        <f>IFERROR(INDEX('APT Data'!$A8:$AF8,MATCH('Calcs - New values'!E$3,'APT Data'!$A$1:$AF$1,0))+((('Calcs - ACA values'!C10)-(INDEX('APT Data'!$A8:$AF8,MATCH('Calcs - New values'!E$3,'APT Data'!$A$1:$AF$1,0))))*$A$1),'Calcs - ACA values'!C10*$A$1)</f>
        <v>4179.133863</v>
      </c>
      <c r="F10" s="27">
        <f>IFERROR(INDEX('APT Data'!$A8:$AF8,MATCH('Calcs - New values'!F$3,'APT Data'!$A$1:$AF$1,0))+((('Calcs - ACA values'!D10)-(INDEX('APT Data'!$A8:$AF8,MATCH('Calcs - New values'!F$3,'APT Data'!$A$1:$AF$1,0))))*$A$1),'Calcs - ACA values'!D10*$A$1)</f>
        <v>5863.8489239999999</v>
      </c>
      <c r="G10" s="27">
        <f>IFERROR(INDEX('APT Data'!$A8:$AF8,MATCH('Calcs - New values'!G$3,'APT Data'!$A$1:$AF$1,0))+((('Calcs - ACA values'!E10)-(INDEX('APT Data'!$A8:$AF8,MATCH('Calcs - New values'!G$3,'APT Data'!$A$1:$AF$1,0))))*$A$1),'Calcs - ACA values'!E10*$A$1)</f>
        <v>6265.5799029999998</v>
      </c>
      <c r="H10" s="27">
        <f>IFERROR(INDEX('APT Data'!$A8:$AF8,MATCH('Calcs - New values'!H$3,'APT Data'!$A$1:$AF$1,0))+((('Calcs - ACA values'!F10)-(INDEX('APT Data'!$A8:$AF8,MATCH('Calcs - New values'!H$3,'APT Data'!$A$1:$AF$1,0))))*$A$1),'Calcs - ACA values'!F10*$A$1)</f>
        <v>444.64257500000002</v>
      </c>
      <c r="I10" s="27">
        <f>IFERROR(INDEX('APT Data'!$A8:$AF8,MATCH('Calcs - New values'!I$3,'APT Data'!$A$1:$AF$1,0))+((('Calcs - ACA values'!G10)-(INDEX('APT Data'!$A8:$AF8,MATCH('Calcs - New values'!I$3,'APT Data'!$A$1:$AF$1,0))))*$A$1),'Calcs - ACA values'!G10*$A$1)</f>
        <v>648.32754</v>
      </c>
      <c r="J10" s="27">
        <f>IFERROR(INDEX('APT Data'!$A8:$AF8,MATCH('Calcs - New values'!J$3,'APT Data'!$A$1:$AF$1,0))+((('Calcs - ACA values'!H10)-(INDEX('APT Data'!$A8:$AF8,MATCH('Calcs - New values'!J$3,'APT Data'!$A$1:$AF$1,0))))*$A$1),'Calcs - ACA values'!H10*$A$1)</f>
        <v>546.26476000000002</v>
      </c>
      <c r="K10" s="27">
        <f>IFERROR(INDEX('APT Data'!$A8:$AF8,MATCH('Calcs - New values'!K$3,'APT Data'!$A$1:$AF$1,0))+((('Calcs - ACA values'!I10)-(INDEX('APT Data'!$A8:$AF8,MATCH('Calcs - New values'!K$3,'APT Data'!$A$1:$AF$1,0))))*$A$1),'Calcs - ACA values'!I10*$A$1)</f>
        <v>534.10126000000002</v>
      </c>
      <c r="L10" s="27">
        <f>IFERROR(INDEX('APT Data'!$A8:$AF8,MATCH('Calcs - New values'!L$3,'APT Data'!$A$1:$AF$1,0))+((('Calcs - ACA values'!J10)-(INDEX('APT Data'!$A8:$AF8,MATCH('Calcs - New values'!L$3,'APT Data'!$A$1:$AF$1,0))))*$A$1),'Calcs - ACA values'!J10*$A$1)</f>
        <v>555.94471999999996</v>
      </c>
      <c r="M10" s="27">
        <f>IFERROR(INDEX('APT Data'!$A8:$AF8,MATCH('Calcs - New values'!M$3,'APT Data'!$A$1:$AF$1,0))+((('Calcs - ACA values'!K10)-(INDEX('APT Data'!$A8:$AF8,MATCH('Calcs - New values'!M$3,'APT Data'!$A$1:$AF$1,0))))*$A$1),'Calcs - ACA values'!K10*$A$1)</f>
        <v>756.02006500000005</v>
      </c>
      <c r="N10" s="27">
        <f>IFERROR(INDEX('APT Data'!$A8:$AF8,MATCH('Calcs - New values'!N$3,'APT Data'!$A$1:$AF$1,0))+((('Calcs - ACA values'!L10)-(INDEX('APT Data'!$A8:$AF8,MATCH('Calcs - New values'!N$3,'APT Data'!$A$1:$AF$1,0))))*$A$1),'Calcs - ACA values'!L10*$A$1)</f>
        <v>434.32097500000003</v>
      </c>
      <c r="O10" s="27">
        <f>IFERROR(INDEX('APT Data'!$A8:$AF8,MATCH('Calcs - New values'!O$3,'APT Data'!$A$1:$AF$1,0))+((('Calcs - ACA values'!M10)-(INDEX('APT Data'!$A8:$AF8,MATCH('Calcs - New values'!O$3,'APT Data'!$A$1:$AF$1,0))))*$A$1),'Calcs - ACA values'!M10*$A$1)</f>
        <v>593.73307999999997</v>
      </c>
      <c r="P10" s="27">
        <f>IFERROR(INDEX('APT Data'!$A8:$AF8,MATCH('Calcs - New values'!P$3,'APT Data'!$A$1:$AF$1,0))+((('Calcs - ACA values'!N10)-(INDEX('APT Data'!$A8:$AF8,MATCH('Calcs - New values'!P$3,'APT Data'!$A$1:$AF$1,0))))*$A$1),'Calcs - ACA values'!N10*$A$1)</f>
        <v>410.80754499999995</v>
      </c>
      <c r="Q10" s="27">
        <f>IFERROR(INDEX('APT Data'!$A8:$AF8,MATCH('Calcs - New values'!Q$3,'APT Data'!$A$1:$AF$1,0))+((('Calcs - ACA values'!O10)-(INDEX('APT Data'!$A8:$AF8,MATCH('Calcs - New values'!Q$3,'APT Data'!$A$1:$AF$1,0))))*$A$1),'Calcs - ACA values'!O10*$A$1)</f>
        <v>556.53903000000003</v>
      </c>
      <c r="R10" s="27">
        <f>IFERROR(INDEX('APT Data'!$A8:$AF8,MATCH('Calcs - New values'!R$3,'APT Data'!$A$1:$AF$1,0))+((('Calcs - ACA values'!P10)-(INDEX('APT Data'!$A8:$AF8,MATCH('Calcs - New values'!R$3,'APT Data'!$A$1:$AF$1,0))))*$A$1),'Calcs - ACA values'!P10*$A$1)</f>
        <v>307.33571000000001</v>
      </c>
      <c r="S10" s="27">
        <f>IFERROR(INDEX('APT Data'!$A8:$AF8,MATCH('Calcs - New values'!S$3,'APT Data'!$A$1:$AF$1,0))+((('Calcs - ACA values'!Q10)-(INDEX('APT Data'!$A8:$AF8,MATCH('Calcs - New values'!S$3,'APT Data'!$A$1:$AF$1,0))))*$A$1),'Calcs - ACA values'!Q10*$A$1)</f>
        <v>436.57198000000005</v>
      </c>
      <c r="T10" s="27">
        <f>IFERROR(INDEX('APT Data'!$A8:$AF8,MATCH('Calcs - New values'!T$3,'APT Data'!$A$1:$AF$1,0))+((('Calcs - ACA values'!R10)-(INDEX('APT Data'!$A8:$AF8,MATCH('Calcs - New values'!T$3,'APT Data'!$A$1:$AF$1,0))))*$A$1),'Calcs - ACA values'!R10*$A$1)</f>
        <v>199.77205999999998</v>
      </c>
      <c r="U10" s="27">
        <f>IFERROR(INDEX('APT Data'!$A8:$AF8,MATCH('Calcs - New values'!U$3,'APT Data'!$A$1:$AF$1,0))+((('Calcs - ACA values'!S10)-(INDEX('APT Data'!$A8:$AF8,MATCH('Calcs - New values'!U$3,'APT Data'!$A$1:$AF$1,0))))*$A$1),'Calcs - ACA values'!S10*$A$1)</f>
        <v>321.24311500000005</v>
      </c>
      <c r="V10" s="27">
        <f>IFERROR(INDEX('APT Data'!$A8:$AF8,MATCH('Calcs - New values'!V$3,'APT Data'!$A$1:$AF$1,0))+((('Calcs - ACA values'!T10)-(INDEX('APT Data'!$A8:$AF8,MATCH('Calcs - New values'!V$3,'APT Data'!$A$1:$AF$1,0))))*$A$1),'Calcs - ACA values'!T10*$A$1)</f>
        <v>166.49991499999999</v>
      </c>
      <c r="W10" s="27">
        <f>IFERROR(INDEX('APT Data'!$A8:$AF8,MATCH('Calcs - New values'!W$3,'APT Data'!$A$1:$AF$1,0))+((('Calcs - ACA values'!U10)-(INDEX('APT Data'!$A8:$AF8,MATCH('Calcs - New values'!W$3,'APT Data'!$A$1:$AF$1,0))))*$A$1),'Calcs - ACA values'!U10*$A$1)</f>
        <v>238.95060999999998</v>
      </c>
      <c r="X10" s="27">
        <f>IFERROR(INDEX('APT Data'!$A8:$AF8,MATCH('Calcs - New values'!X$3,'APT Data'!$A$1:$AF$1,0))+((('Calcs - ACA values'!V10)-(INDEX('APT Data'!$A8:$AF8,MATCH('Calcs - New values'!X$3,'APT Data'!$A$1:$AF$1,0))))*$A$1),'Calcs - ACA values'!V10*$A$1)</f>
        <v>947.38969499999996</v>
      </c>
      <c r="Y10" s="27">
        <f>IFERROR(INDEX('APT Data'!$A8:$AF8,MATCH('Calcs - New values'!Y$3,'APT Data'!$A$1:$AF$1,0))+((('Calcs - ACA values'!W10)-(INDEX('APT Data'!$A8:$AF8,MATCH('Calcs - New values'!Y$3,'APT Data'!$A$1:$AF$1,0))))*$A$1),'Calcs - ACA values'!W10*$A$1)</f>
        <v>1354.6684599999999</v>
      </c>
      <c r="Z10" s="27">
        <f>IFERROR(INDEX('APT Data'!$A8:$AF8,MATCH('Calcs - New values'!Z$3,'APT Data'!$A$1:$AF$1,0))+((('Calcs - ACA values'!X10)-(INDEX('APT Data'!$A8:$AF8,MATCH('Calcs - New values'!Z$3,'APT Data'!$A$1:$AF$1,0))))*$A$1),'Calcs - ACA values'!X10*$A$1)</f>
        <v>659.21305000000007</v>
      </c>
      <c r="AA10" s="27">
        <f>IFERROR(INDEX('APT Data'!$A8:$AF8,MATCH('Calcs - New values'!AA$3,'APT Data'!$A$1:$AF$1,0))+((('Calcs - ACA values'!Y10)-(INDEX('APT Data'!$A8:$AF8,MATCH('Calcs - New values'!AA$3,'APT Data'!$A$1:$AF$1,0))))*$A$1),'Calcs - ACA values'!Y10*$A$1)</f>
        <v>1384.171785</v>
      </c>
      <c r="AB10" s="27">
        <f>IFERROR(INDEX('APT Data'!$A8:$AF8,MATCH('Calcs - New values'!AB$3,'APT Data'!$A$1:$AF$1,0))+((('Calcs - ACA values'!Z10)-(INDEX('APT Data'!$A8:$AF8,MATCH('Calcs - New values'!AB$3,'APT Data'!$A$1:$AF$1,0))))*$A$1),'Calcs - ACA values'!Z10*$A$1)</f>
        <v>134837.80609999999</v>
      </c>
      <c r="AC10" s="27">
        <f>IFERROR(INDEX('APT Data'!$A8:$AF8,MATCH('Calcs - New values'!AC$3,'APT Data'!$A$1:$AF$1,0))+((('Calcs - ACA values'!AA10)-(INDEX('APT Data'!$A8:$AF8,MATCH('Calcs - New values'!AC$3,'APT Data'!$A$1:$AF$1,0))))*$A$1),'Calcs - ACA values'!AA10*$A$1)</f>
        <v>134837.80609999999</v>
      </c>
      <c r="AD10" s="27">
        <f>IFERROR(INDEX('APT Data'!$A8:$AF8,MATCH('Calcs - New values'!AD$3,'APT Data'!$A$1:$AF$1,0))+((('Calcs - ACA values'!AB10)-(INDEX('APT Data'!$A8:$AF8,MATCH('Calcs - New values'!AD$3,'APT Data'!$A$1:$AF$1,0))))*$A$1),'Calcs - ACA values'!AB10*$A$1)</f>
        <v>5327.1450000000004</v>
      </c>
      <c r="AE10" s="27">
        <f>IFERROR(INDEX('APT Data'!$A8:$AF8,MATCH('Calcs - New values'!AE$3,'APT Data'!$A$1:$AF$1,0))+((('Calcs - ACA values'!AC10)-(INDEX('APT Data'!$A8:$AF8,MATCH('Calcs - New values'!AE$3,'APT Data'!$A$1:$AF$1,0))))*$A$1),'Calcs - ACA values'!AC10*$A$1)</f>
        <v>8286.67</v>
      </c>
      <c r="AF10" s="27">
        <f>IFERROR(INDEX('APT Data'!$A8:$AF8,MATCH('Calcs - New values'!AF$3,'APT Data'!$A$1:$AF$1,0))+((('Calcs - ACA values'!AD10)-(INDEX('APT Data'!$A8:$AF8,MATCH('Calcs - New values'!AF$3,'APT Data'!$A$1:$AF$1,0))))*$A$1),'Calcs - ACA values'!AD10*$A$1)</f>
        <v>0</v>
      </c>
      <c r="AG10" s="27">
        <f>IFERROR(INDEX('APT Data'!$A8:$AF8,MATCH('Calcs - New values'!AG$3,'APT Data'!$A$1:$AF$1,0))+((('Calcs - ACA values'!AE10)-(INDEX('APT Data'!$A8:$AF8,MATCH('Calcs - New values'!AG$3,'APT Data'!$A$1:$AF$1,0))))*$A$1),'Calcs - ACA values'!AE10*$A$1)</f>
        <v>695.35439999999994</v>
      </c>
      <c r="AH10" s="27">
        <f>IFERROR(INDEX('APT Data'!$A8:$AF8,MATCH('Calcs - New values'!AH$3,'APT Data'!$A$1:$AF$1,0))+((('Calcs - ACA values'!AF10)-(INDEX('APT Data'!$A8:$AF8,MATCH('Calcs - New values'!AH$3,'APT Data'!$A$1:$AF$1,0))))*$A$1),'Calcs - ACA values'!AF10*$A$1)</f>
        <v>995.00349000000006</v>
      </c>
    </row>
    <row r="11" spans="1:34" x14ac:dyDescent="0.35">
      <c r="A11" s="11">
        <v>208</v>
      </c>
      <c r="B11" s="11" t="b">
        <f>A11='Calcs - ACA values'!A11</f>
        <v>1</v>
      </c>
      <c r="C11" s="11" t="b">
        <f>A11='APT Data'!A9</f>
        <v>1</v>
      </c>
      <c r="D11" s="18" t="s">
        <v>11</v>
      </c>
      <c r="E11" s="27">
        <f>IFERROR(INDEX('APT Data'!$A9:$AF9,MATCH('Calcs - New values'!E$3,'APT Data'!$A$1:$AF$1,0))+((('Calcs - ACA values'!C11)-(INDEX('APT Data'!$A9:$AF9,MATCH('Calcs - New values'!E$3,'APT Data'!$A$1:$AF$1,0))))*$A$1),'Calcs - ACA values'!C11*$A$1)</f>
        <v>4315.3514583306169</v>
      </c>
      <c r="F11" s="27">
        <f>IFERROR(INDEX('APT Data'!$A9:$AF9,MATCH('Calcs - New values'!F$3,'APT Data'!$A$1:$AF$1,0))+((('Calcs - ACA values'!D11)-(INDEX('APT Data'!$A9:$AF9,MATCH('Calcs - New values'!F$3,'APT Data'!$A$1:$AF$1,0))))*$A$1),'Calcs - ACA values'!D11*$A$1)</f>
        <v>6328.2058007359019</v>
      </c>
      <c r="G11" s="27">
        <f>IFERROR(INDEX('APT Data'!$A9:$AF9,MATCH('Calcs - New values'!G$3,'APT Data'!$A$1:$AF$1,0))+((('Calcs - ACA values'!E11)-(INDEX('APT Data'!$A9:$AF9,MATCH('Calcs - New values'!G$3,'APT Data'!$A$1:$AF$1,0))))*$A$1),'Calcs - ACA values'!E11*$A$1)</f>
        <v>6562.4107090375701</v>
      </c>
      <c r="H11" s="27">
        <f>IFERROR(INDEX('APT Data'!$A9:$AF9,MATCH('Calcs - New values'!H$3,'APT Data'!$A$1:$AF$1,0))+((('Calcs - ACA values'!F11)-(INDEX('APT Data'!$A9:$AF9,MATCH('Calcs - New values'!H$3,'APT Data'!$A$1:$AF$1,0))))*$A$1),'Calcs - ACA values'!F11*$A$1)</f>
        <v>516.26352552909486</v>
      </c>
      <c r="I11" s="27">
        <f>IFERROR(INDEX('APT Data'!$A9:$AF9,MATCH('Calcs - New values'!I$3,'APT Data'!$A$1:$AF$1,0))+((('Calcs - ACA values'!G11)-(INDEX('APT Data'!$A9:$AF9,MATCH('Calcs - New values'!I$3,'APT Data'!$A$1:$AF$1,0))))*$A$1),'Calcs - ACA values'!G11*$A$1)</f>
        <v>754.19367207728556</v>
      </c>
      <c r="J11" s="27">
        <f>IFERROR(INDEX('APT Data'!$A9:$AF9,MATCH('Calcs - New values'!J$3,'APT Data'!$A$1:$AF$1,0))+((('Calcs - ACA values'!H11)-(INDEX('APT Data'!$A9:$AF9,MATCH('Calcs - New values'!J$3,'APT Data'!$A$1:$AF$1,0))))*$A$1),'Calcs - ACA values'!H11*$A$1)</f>
        <v>413.01082042327585</v>
      </c>
      <c r="K11" s="27">
        <f>IFERROR(INDEX('APT Data'!$A9:$AF9,MATCH('Calcs - New values'!K$3,'APT Data'!$A$1:$AF$1,0))+((('Calcs - ACA values'!I11)-(INDEX('APT Data'!$A9:$AF9,MATCH('Calcs - New values'!K$3,'APT Data'!$A$1:$AF$1,0))))*$A$1),'Calcs - ACA values'!I11*$A$1)</f>
        <v>413.01082042327585</v>
      </c>
      <c r="L11" s="27">
        <f>IFERROR(INDEX('APT Data'!$A9:$AF9,MATCH('Calcs - New values'!L$3,'APT Data'!$A$1:$AF$1,0))+((('Calcs - ACA values'!J11)-(INDEX('APT Data'!$A9:$AF9,MATCH('Calcs - New values'!L$3,'APT Data'!$A$1:$AF$1,0))))*$A$1),'Calcs - ACA values'!J11*$A$1)</f>
        <v>556.66675796180652</v>
      </c>
      <c r="M11" s="27">
        <f>IFERROR(INDEX('APT Data'!$A9:$AF9,MATCH('Calcs - New values'!M$3,'APT Data'!$A$1:$AF$1,0))+((('Calcs - ACA values'!K11)-(INDEX('APT Data'!$A9:$AF9,MATCH('Calcs - New values'!M$3,'APT Data'!$A$1:$AF$1,0))))*$A$1),'Calcs - ACA values'!K11*$A$1)</f>
        <v>776.63991231768114</v>
      </c>
      <c r="N11" s="27">
        <f>IFERROR(INDEX('APT Data'!$A9:$AF9,MATCH('Calcs - New values'!N$3,'APT Data'!$A$1:$AF$1,0))+((('Calcs - ACA values'!L11)-(INDEX('APT Data'!$A9:$AF9,MATCH('Calcs - New values'!N$3,'APT Data'!$A$1:$AF$1,0))))*$A$1),'Calcs - ACA values'!L11*$A$1)</f>
        <v>426.47856456751254</v>
      </c>
      <c r="O11" s="27">
        <f>IFERROR(INDEX('APT Data'!$A9:$AF9,MATCH('Calcs - New values'!O$3,'APT Data'!$A$1:$AF$1,0))+((('Calcs - ACA values'!M11)-(INDEX('APT Data'!$A9:$AF9,MATCH('Calcs - New values'!O$3,'APT Data'!$A$1:$AF$1,0))))*$A$1),'Calcs - ACA values'!M11*$A$1)</f>
        <v>610.53773453875488</v>
      </c>
      <c r="P11" s="27">
        <f>IFERROR(INDEX('APT Data'!$A9:$AF9,MATCH('Calcs - New values'!P$3,'APT Data'!$A$1:$AF$1,0))+((('Calcs - ACA values'!N11)-(INDEX('APT Data'!$A9:$AF9,MATCH('Calcs - New values'!P$3,'APT Data'!$A$1:$AF$1,0))))*$A$1),'Calcs - ACA values'!N11*$A$1)</f>
        <v>399.54307627903836</v>
      </c>
      <c r="Q11" s="27">
        <f>IFERROR(INDEX('APT Data'!$A9:$AF9,MATCH('Calcs - New values'!Q$3,'APT Data'!$A$1:$AF$1,0))+((('Calcs - ACA values'!O11)-(INDEX('APT Data'!$A9:$AF9,MATCH('Calcs - New values'!Q$3,'APT Data'!$A$1:$AF$1,0))))*$A$1),'Calcs - ACA values'!O11*$A$1)</f>
        <v>565.64525405796462</v>
      </c>
      <c r="R11" s="27">
        <f>IFERROR(INDEX('APT Data'!$A9:$AF9,MATCH('Calcs - New values'!R$3,'APT Data'!$A$1:$AF$1,0))+((('Calcs - ACA values'!P11)-(INDEX('APT Data'!$A9:$AF9,MATCH('Calcs - New values'!R$3,'APT Data'!$A$1:$AF$1,0))))*$A$1),'Calcs - ACA values'!P11*$A$1)</f>
        <v>368.11833994248474</v>
      </c>
      <c r="S11" s="27">
        <f>IFERROR(INDEX('APT Data'!$A9:$AF9,MATCH('Calcs - New values'!S$3,'APT Data'!$A$1:$AF$1,0))+((('Calcs - ACA values'!Q11)-(INDEX('APT Data'!$A9:$AF9,MATCH('Calcs - New values'!S$3,'APT Data'!$A$1:$AF$1,0))))*$A$1),'Calcs - ACA values'!Q11*$A$1)</f>
        <v>520.75277357717346</v>
      </c>
      <c r="T11" s="27">
        <f>IFERROR(INDEX('APT Data'!$A9:$AF9,MATCH('Calcs - New values'!T$3,'APT Data'!$A$1:$AF$1,0))+((('Calcs - ACA values'!R11)-(INDEX('APT Data'!$A9:$AF9,MATCH('Calcs - New values'!T$3,'APT Data'!$A$1:$AF$1,0))))*$A$1),'Calcs - ACA values'!R11*$A$1)</f>
        <v>233.4408985001121</v>
      </c>
      <c r="U11" s="27">
        <f>IFERROR(INDEX('APT Data'!$A9:$AF9,MATCH('Calcs - New values'!U$3,'APT Data'!$A$1:$AF$1,0))+((('Calcs - ACA values'!S11)-(INDEX('APT Data'!$A9:$AF9,MATCH('Calcs - New values'!U$3,'APT Data'!$A$1:$AF$1,0))))*$A$1),'Calcs - ACA values'!S11*$A$1)</f>
        <v>372.60758799056418</v>
      </c>
      <c r="V11" s="27">
        <f>IFERROR(INDEX('APT Data'!$A9:$AF9,MATCH('Calcs - New values'!V$3,'APT Data'!$A$1:$AF$1,0))+((('Calcs - ACA values'!T11)-(INDEX('APT Data'!$A9:$AF9,MATCH('Calcs - New values'!V$3,'APT Data'!$A$1:$AF$1,0))))*$A$1),'Calcs - ACA values'!T11*$A$1)</f>
        <v>193.03766606740041</v>
      </c>
      <c r="W11" s="27">
        <f>IFERROR(INDEX('APT Data'!$A9:$AF9,MATCH('Calcs - New values'!W$3,'APT Data'!$A$1:$AF$1,0))+((('Calcs - ACA values'!U11)-(INDEX('APT Data'!$A9:$AF9,MATCH('Calcs - New values'!W$3,'APT Data'!$A$1:$AF$1,0))))*$A$1),'Calcs - ACA values'!U11*$A$1)</f>
        <v>278.33337898090326</v>
      </c>
      <c r="X11" s="27">
        <f>IFERROR(INDEX('APT Data'!$A9:$AF9,MATCH('Calcs - New values'!X$3,'APT Data'!$A$1:$AF$1,0))+((('Calcs - ACA values'!V11)-(INDEX('APT Data'!$A9:$AF9,MATCH('Calcs - New values'!X$3,'APT Data'!$A$1:$AF$1,0))))*$A$1),'Calcs - ACA values'!V11*$A$1)</f>
        <v>983.14532252931906</v>
      </c>
      <c r="Y11" s="27">
        <f>IFERROR(INDEX('APT Data'!$A9:$AF9,MATCH('Calcs - New values'!Y$3,'APT Data'!$A$1:$AF$1,0))+((('Calcs - ACA values'!W11)-(INDEX('APT Data'!$A9:$AF9,MATCH('Calcs - New values'!Y$3,'APT Data'!$A$1:$AF$1,0))))*$A$1),'Calcs - ACA values'!W11*$A$1)</f>
        <v>1490.4309929285348</v>
      </c>
      <c r="Z11" s="27">
        <f>IFERROR(INDEX('APT Data'!$A9:$AF9,MATCH('Calcs - New values'!Z$3,'APT Data'!$A$1:$AF$1,0))+((('Calcs - ACA values'!X11)-(INDEX('APT Data'!$A9:$AF9,MATCH('Calcs - New values'!Z$3,'APT Data'!$A$1:$AF$1,0))))*$A$1),'Calcs - ACA values'!X11*$A$1)</f>
        <v>493.81728528869928</v>
      </c>
      <c r="AA11" s="27">
        <f>IFERROR(INDEX('APT Data'!$A9:$AF9,MATCH('Calcs - New values'!AA$3,'APT Data'!$A$1:$AF$1,0))+((('Calcs - ACA values'!Y11)-(INDEX('APT Data'!$A9:$AF9,MATCH('Calcs - New values'!AA$3,'APT Data'!$A$1:$AF$1,0))))*$A$1),'Calcs - ACA values'!Y11*$A$1)</f>
        <v>1333.3066702794913</v>
      </c>
      <c r="AB11" s="27">
        <f>IFERROR(INDEX('APT Data'!$A9:$AF9,MATCH('Calcs - New values'!AB$3,'APT Data'!$A$1:$AF$1,0))+((('Calcs - ACA values'!Z11)-(INDEX('APT Data'!$A9:$AF9,MATCH('Calcs - New values'!AB$3,'APT Data'!$A$1:$AF$1,0))))*$A$1),'Calcs - ACA values'!Z11*$A$1)</f>
        <v>166945.2818</v>
      </c>
      <c r="AC11" s="27">
        <f>IFERROR(INDEX('APT Data'!$A9:$AF9,MATCH('Calcs - New values'!AC$3,'APT Data'!$A$1:$AF$1,0))+((('Calcs - ACA values'!AA11)-(INDEX('APT Data'!$A9:$AF9,MATCH('Calcs - New values'!AC$3,'APT Data'!$A$1:$AF$1,0))))*$A$1),'Calcs - ACA values'!AA11*$A$1)</f>
        <v>166945.2818</v>
      </c>
      <c r="AD11" s="27">
        <f>IFERROR(INDEX('APT Data'!$A9:$AF9,MATCH('Calcs - New values'!AD$3,'APT Data'!$A$1:$AF$1,0))+((('Calcs - ACA values'!AB11)-(INDEX('APT Data'!$A9:$AF9,MATCH('Calcs - New values'!AD$3,'APT Data'!$A$1:$AF$1,0))))*$A$1),'Calcs - ACA values'!AB11*$A$1)</f>
        <v>5327.1450000000004</v>
      </c>
      <c r="AE11" s="27">
        <f>IFERROR(INDEX('APT Data'!$A9:$AF9,MATCH('Calcs - New values'!AE$3,'APT Data'!$A$1:$AF$1,0))+((('Calcs - ACA values'!AC11)-(INDEX('APT Data'!$A9:$AF9,MATCH('Calcs - New values'!AE$3,'APT Data'!$A$1:$AF$1,0))))*$A$1),'Calcs - ACA values'!AC11*$A$1)</f>
        <v>8286.67</v>
      </c>
      <c r="AF11" s="27">
        <f>IFERROR(INDEX('APT Data'!$A9:$AF9,MATCH('Calcs - New values'!AF$3,'APT Data'!$A$1:$AF$1,0))+((('Calcs - ACA values'!AD11)-(INDEX('APT Data'!$A9:$AF9,MATCH('Calcs - New values'!AF$3,'APT Data'!$A$1:$AF$1,0))))*$A$1),'Calcs - ACA values'!AD11*$A$1)</f>
        <v>0</v>
      </c>
      <c r="AG11" s="27">
        <f>IFERROR(INDEX('APT Data'!$A9:$AF9,MATCH('Calcs - New values'!AG$3,'APT Data'!$A$1:$AF$1,0))+((('Calcs - ACA values'!AE11)-(INDEX('APT Data'!$A9:$AF9,MATCH('Calcs - New values'!AG$3,'APT Data'!$A$1:$AF$1,0))))*$A$1),'Calcs - ACA values'!AE11*$A$1)</f>
        <v>808.0646486542347</v>
      </c>
      <c r="AH11" s="27">
        <f>IFERROR(INDEX('APT Data'!$A9:$AF9,MATCH('Calcs - New values'!AH$3,'APT Data'!$A$1:$AF$1,0))+((('Calcs - ACA values'!AF11)-(INDEX('APT Data'!$A9:$AF9,MATCH('Calcs - New values'!AH$3,'APT Data'!$A$1:$AF$1,0))))*$A$1),'Calcs - ACA values'!AF11*$A$1)</f>
        <v>1158.2259964044026</v>
      </c>
    </row>
    <row r="12" spans="1:34" x14ac:dyDescent="0.35">
      <c r="A12" s="11">
        <v>209</v>
      </c>
      <c r="B12" s="11" t="b">
        <f>A12='Calcs - ACA values'!A12</f>
        <v>1</v>
      </c>
      <c r="C12" s="11" t="b">
        <f>A12='APT Data'!A10</f>
        <v>1</v>
      </c>
      <c r="D12" s="18" t="s">
        <v>12</v>
      </c>
      <c r="E12" s="27">
        <f>IFERROR(INDEX('APT Data'!$A10:$AF10,MATCH('Calcs - New values'!E$3,'APT Data'!$A$1:$AF$1,0))+((('Calcs - ACA values'!C12)-(INDEX('APT Data'!$A10:$AF10,MATCH('Calcs - New values'!E$3,'APT Data'!$A$1:$AF$1,0))))*$A$1),'Calcs - ACA values'!C12*$A$1)</f>
        <v>3697.03863</v>
      </c>
      <c r="F12" s="27">
        <f>IFERROR(INDEX('APT Data'!$A10:$AF10,MATCH('Calcs - New values'!F$3,'APT Data'!$A$1:$AF$1,0))+((('Calcs - ACA values'!D12)-(INDEX('APT Data'!$A10:$AF10,MATCH('Calcs - New values'!F$3,'APT Data'!$A$1:$AF$1,0))))*$A$1),'Calcs - ACA values'!D12*$A$1)</f>
        <v>5213.4992400000001</v>
      </c>
      <c r="G12" s="27">
        <f>IFERROR(INDEX('APT Data'!$A10:$AF10,MATCH('Calcs - New values'!G$3,'APT Data'!$A$1:$AF$1,0))+((('Calcs - ACA values'!E12)-(INDEX('APT Data'!$A10:$AF10,MATCH('Calcs - New values'!G$3,'APT Data'!$A$1:$AF$1,0))))*$A$1),'Calcs - ACA values'!E12*$A$1)</f>
        <v>5875.2490299999999</v>
      </c>
      <c r="H12" s="27">
        <f>IFERROR(INDEX('APT Data'!$A10:$AF10,MATCH('Calcs - New values'!H$3,'APT Data'!$A$1:$AF$1,0))+((('Calcs - ACA values'!F12)-(INDEX('APT Data'!$A10:$AF10,MATCH('Calcs - New values'!H$3,'APT Data'!$A$1:$AF$1,0))))*$A$1),'Calcs - ACA values'!F12*$A$1)</f>
        <v>680.69074999999998</v>
      </c>
      <c r="I12" s="27">
        <f>IFERROR(INDEX('APT Data'!$A10:$AF10,MATCH('Calcs - New values'!I$3,'APT Data'!$A$1:$AF$1,0))+((('Calcs - ACA values'!G12)-(INDEX('APT Data'!$A10:$AF10,MATCH('Calcs - New values'!I$3,'APT Data'!$A$1:$AF$1,0))))*$A$1),'Calcs - ACA values'!G12*$A$1)</f>
        <v>994.40039999999999</v>
      </c>
      <c r="J12" s="27">
        <f>IFERROR(INDEX('APT Data'!$A10:$AF10,MATCH('Calcs - New values'!J$3,'APT Data'!$A$1:$AF$1,0))+((('Calcs - ACA values'!H12)-(INDEX('APT Data'!$A10:$AF10,MATCH('Calcs - New values'!J$3,'APT Data'!$A$1:$AF$1,0))))*$A$1),'Calcs - ACA values'!H12*$A$1)</f>
        <v>544.55259999999998</v>
      </c>
      <c r="K12" s="27">
        <f>IFERROR(INDEX('APT Data'!$A10:$AF10,MATCH('Calcs - New values'!K$3,'APT Data'!$A$1:$AF$1,0))+((('Calcs - ACA values'!I12)-(INDEX('APT Data'!$A10:$AF10,MATCH('Calcs - New values'!K$3,'APT Data'!$A$1:$AF$1,0))))*$A$1),'Calcs - ACA values'!I12*$A$1)</f>
        <v>544.55259999999998</v>
      </c>
      <c r="L12" s="27">
        <f>IFERROR(INDEX('APT Data'!$A10:$AF10,MATCH('Calcs - New values'!L$3,'APT Data'!$A$1:$AF$1,0))+((('Calcs - ACA values'!J12)-(INDEX('APT Data'!$A10:$AF10,MATCH('Calcs - New values'!L$3,'APT Data'!$A$1:$AF$1,0))))*$A$1),'Calcs - ACA values'!J12*$A$1)</f>
        <v>733.96220000000005</v>
      </c>
      <c r="M12" s="27">
        <f>IFERROR(INDEX('APT Data'!$A10:$AF10,MATCH('Calcs - New values'!M$3,'APT Data'!$A$1:$AF$1,0))+((('Calcs - ACA values'!K12)-(INDEX('APT Data'!$A10:$AF10,MATCH('Calcs - New values'!M$3,'APT Data'!$A$1:$AF$1,0))))*$A$1),'Calcs - ACA values'!K12*$A$1)</f>
        <v>1023.9956500000001</v>
      </c>
      <c r="N12" s="27">
        <f>IFERROR(INDEX('APT Data'!$A10:$AF10,MATCH('Calcs - New values'!N$3,'APT Data'!$A$1:$AF$1,0))+((('Calcs - ACA values'!L12)-(INDEX('APT Data'!$A10:$AF10,MATCH('Calcs - New values'!N$3,'APT Data'!$A$1:$AF$1,0))))*$A$1),'Calcs - ACA values'!L12*$A$1)</f>
        <v>562.30975000000001</v>
      </c>
      <c r="O12" s="27">
        <f>IFERROR(INDEX('APT Data'!$A10:$AF10,MATCH('Calcs - New values'!O$3,'APT Data'!$A$1:$AF$1,0))+((('Calcs - ACA values'!M12)-(INDEX('APT Data'!$A10:$AF10,MATCH('Calcs - New values'!O$3,'APT Data'!$A$1:$AF$1,0))))*$A$1),'Calcs - ACA values'!M12*$A$1)</f>
        <v>804.99080000000004</v>
      </c>
      <c r="P12" s="27">
        <f>IFERROR(INDEX('APT Data'!$A10:$AF10,MATCH('Calcs - New values'!P$3,'APT Data'!$A$1:$AF$1,0))+((('Calcs - ACA values'!N12)-(INDEX('APT Data'!$A10:$AF10,MATCH('Calcs - New values'!P$3,'APT Data'!$A$1:$AF$1,0))))*$A$1),'Calcs - ACA values'!N12*$A$1)</f>
        <v>526.79544999999996</v>
      </c>
      <c r="Q12" s="27">
        <f>IFERROR(INDEX('APT Data'!$A10:$AF10,MATCH('Calcs - New values'!Q$3,'APT Data'!$A$1:$AF$1,0))+((('Calcs - ACA values'!O12)-(INDEX('APT Data'!$A10:$AF10,MATCH('Calcs - New values'!Q$3,'APT Data'!$A$1:$AF$1,0))))*$A$1),'Calcs - ACA values'!O12*$A$1)</f>
        <v>745.80029999999999</v>
      </c>
      <c r="R12" s="27">
        <f>IFERROR(INDEX('APT Data'!$A10:$AF10,MATCH('Calcs - New values'!R$3,'APT Data'!$A$1:$AF$1,0))+((('Calcs - ACA values'!P12)-(INDEX('APT Data'!$A10:$AF10,MATCH('Calcs - New values'!R$3,'APT Data'!$A$1:$AF$1,0))))*$A$1),'Calcs - ACA values'!P12*$A$1)</f>
        <v>485.3621</v>
      </c>
      <c r="S12" s="27">
        <f>IFERROR(INDEX('APT Data'!$A10:$AF10,MATCH('Calcs - New values'!S$3,'APT Data'!$A$1:$AF$1,0))+((('Calcs - ACA values'!Q12)-(INDEX('APT Data'!$A10:$AF10,MATCH('Calcs - New values'!S$3,'APT Data'!$A$1:$AF$1,0))))*$A$1),'Calcs - ACA values'!Q12*$A$1)</f>
        <v>686.60980000000006</v>
      </c>
      <c r="T12" s="27">
        <f>IFERROR(INDEX('APT Data'!$A10:$AF10,MATCH('Calcs - New values'!T$3,'APT Data'!$A$1:$AF$1,0))+((('Calcs - ACA values'!R12)-(INDEX('APT Data'!$A10:$AF10,MATCH('Calcs - New values'!T$3,'APT Data'!$A$1:$AF$1,0))))*$A$1),'Calcs - ACA values'!R12*$A$1)</f>
        <v>307.79059999999998</v>
      </c>
      <c r="U12" s="27">
        <f>IFERROR(INDEX('APT Data'!$A10:$AF10,MATCH('Calcs - New values'!U$3,'APT Data'!$A$1:$AF$1,0))+((('Calcs - ACA values'!S12)-(INDEX('APT Data'!$A10:$AF10,MATCH('Calcs - New values'!U$3,'APT Data'!$A$1:$AF$1,0))))*$A$1),'Calcs - ACA values'!S12*$A$1)</f>
        <v>491.28115000000003</v>
      </c>
      <c r="V12" s="27">
        <f>IFERROR(INDEX('APT Data'!$A10:$AF10,MATCH('Calcs - New values'!V$3,'APT Data'!$A$1:$AF$1,0))+((('Calcs - ACA values'!T12)-(INDEX('APT Data'!$A10:$AF10,MATCH('Calcs - New values'!V$3,'APT Data'!$A$1:$AF$1,0))))*$A$1),'Calcs - ACA values'!T12*$A$1)</f>
        <v>254.51915</v>
      </c>
      <c r="W12" s="27">
        <f>IFERROR(INDEX('APT Data'!$A10:$AF10,MATCH('Calcs - New values'!W$3,'APT Data'!$A$1:$AF$1,0))+((('Calcs - ACA values'!U12)-(INDEX('APT Data'!$A10:$AF10,MATCH('Calcs - New values'!W$3,'APT Data'!$A$1:$AF$1,0))))*$A$1),'Calcs - ACA values'!U12*$A$1)</f>
        <v>366.98110000000003</v>
      </c>
      <c r="X12" s="27">
        <f>IFERROR(INDEX('APT Data'!$A10:$AF10,MATCH('Calcs - New values'!X$3,'APT Data'!$A$1:$AF$1,0))+((('Calcs - ACA values'!V12)-(INDEX('APT Data'!$A10:$AF10,MATCH('Calcs - New values'!X$3,'APT Data'!$A$1:$AF$1,0))))*$A$1),'Calcs - ACA values'!V12*$A$1)</f>
        <v>1296.2719500000001</v>
      </c>
      <c r="Y12" s="27">
        <f>IFERROR(INDEX('APT Data'!$A10:$AF10,MATCH('Calcs - New values'!Y$3,'APT Data'!$A$1:$AF$1,0))+((('Calcs - ACA values'!W12)-(INDEX('APT Data'!$A10:$AF10,MATCH('Calcs - New values'!Y$3,'APT Data'!$A$1:$AF$1,0))))*$A$1),'Calcs - ACA values'!W12*$A$1)</f>
        <v>1965.1246000000001</v>
      </c>
      <c r="Z12" s="27">
        <f>IFERROR(INDEX('APT Data'!$A10:$AF10,MATCH('Calcs - New values'!Z$3,'APT Data'!$A$1:$AF$1,0))+((('Calcs - ACA values'!X12)-(INDEX('APT Data'!$A10:$AF10,MATCH('Calcs - New values'!Z$3,'APT Data'!$A$1:$AF$1,0))))*$A$1),'Calcs - ACA values'!X12*$A$1)</f>
        <v>651.09550000000002</v>
      </c>
      <c r="AA12" s="27">
        <f>IFERROR(INDEX('APT Data'!$A10:$AF10,MATCH('Calcs - New values'!AA$3,'APT Data'!$A$1:$AF$1,0))+((('Calcs - ACA values'!Y12)-(INDEX('APT Data'!$A10:$AF10,MATCH('Calcs - New values'!AA$3,'APT Data'!$A$1:$AF$1,0))))*$A$1),'Calcs - ACA values'!Y12*$A$1)</f>
        <v>1757.95785</v>
      </c>
      <c r="AB12" s="27">
        <f>IFERROR(INDEX('APT Data'!$A10:$AF10,MATCH('Calcs - New values'!AB$3,'APT Data'!$A$1:$AF$1,0))+((('Calcs - ACA values'!Z12)-(INDEX('APT Data'!$A10:$AF10,MATCH('Calcs - New values'!AB$3,'APT Data'!$A$1:$AF$1,0))))*$A$1),'Calcs - ACA values'!Z12*$A$1)</f>
        <v>139452.818</v>
      </c>
      <c r="AC12" s="27">
        <f>IFERROR(INDEX('APT Data'!$A10:$AF10,MATCH('Calcs - New values'!AC$3,'APT Data'!$A$1:$AF$1,0))+((('Calcs - ACA values'!AA12)-(INDEX('APT Data'!$A10:$AF10,MATCH('Calcs - New values'!AC$3,'APT Data'!$A$1:$AF$1,0))))*$A$1),'Calcs - ACA values'!AA12*$A$1)</f>
        <v>139452.818</v>
      </c>
      <c r="AD12" s="27">
        <f>IFERROR(INDEX('APT Data'!$A10:$AF10,MATCH('Calcs - New values'!AD$3,'APT Data'!$A$1:$AF$1,0))+((('Calcs - ACA values'!AB12)-(INDEX('APT Data'!$A10:$AF10,MATCH('Calcs - New values'!AD$3,'APT Data'!$A$1:$AF$1,0))))*$A$1),'Calcs - ACA values'!AB12*$A$1)</f>
        <v>5327.1450000000004</v>
      </c>
      <c r="AE12" s="27">
        <f>IFERROR(INDEX('APT Data'!$A10:$AF10,MATCH('Calcs - New values'!AE$3,'APT Data'!$A$1:$AF$1,0))+((('Calcs - ACA values'!AC12)-(INDEX('APT Data'!$A10:$AF10,MATCH('Calcs - New values'!AE$3,'APT Data'!$A$1:$AF$1,0))))*$A$1),'Calcs - ACA values'!AC12*$A$1)</f>
        <v>8286.67</v>
      </c>
      <c r="AF12" s="27">
        <f>IFERROR(INDEX('APT Data'!$A10:$AF10,MATCH('Calcs - New values'!AF$3,'APT Data'!$A$1:$AF$1,0))+((('Calcs - ACA values'!AD12)-(INDEX('APT Data'!$A10:$AF10,MATCH('Calcs - New values'!AF$3,'APT Data'!$A$1:$AF$1,0))))*$A$1),'Calcs - ACA values'!AD12*$A$1)</f>
        <v>0</v>
      </c>
      <c r="AG12" s="27">
        <f>IFERROR(INDEX('APT Data'!$A10:$AF10,MATCH('Calcs - New values'!AG$3,'APT Data'!$A$1:$AF$1,0))+((('Calcs - ACA values'!AE12)-(INDEX('APT Data'!$A10:$AF10,MATCH('Calcs - New values'!AG$3,'APT Data'!$A$1:$AF$1,0))))*$A$1),'Calcs - ACA values'!AE12*$A$1)</f>
        <v>1065.4290000000001</v>
      </c>
      <c r="AH12" s="27">
        <f>IFERROR(INDEX('APT Data'!$A10:$AF10,MATCH('Calcs - New values'!AH$3,'APT Data'!$A$1:$AF$1,0))+((('Calcs - ACA values'!AF12)-(INDEX('APT Data'!$A10:$AF10,MATCH('Calcs - New values'!AH$3,'APT Data'!$A$1:$AF$1,0))))*$A$1),'Calcs - ACA values'!AF12*$A$1)</f>
        <v>1527.1149</v>
      </c>
    </row>
    <row r="13" spans="1:34" x14ac:dyDescent="0.35">
      <c r="A13" s="11">
        <v>210</v>
      </c>
      <c r="B13" s="11" t="b">
        <f>A13='Calcs - ACA values'!A13</f>
        <v>1</v>
      </c>
      <c r="C13" s="11" t="b">
        <f>A13='APT Data'!A11</f>
        <v>1</v>
      </c>
      <c r="D13" s="18" t="s">
        <v>13</v>
      </c>
      <c r="E13" s="27">
        <f>IFERROR(INDEX('APT Data'!$A11:$AF11,MATCH('Calcs - New values'!E$3,'APT Data'!$A$1:$AF$1,0))+((('Calcs - ACA values'!C13)-(INDEX('APT Data'!$A11:$AF11,MATCH('Calcs - New values'!E$3,'APT Data'!$A$1:$AF$1,0))))*$A$1),'Calcs - ACA values'!C13*$A$1)</f>
        <v>4429.8738629999998</v>
      </c>
      <c r="F13" s="27">
        <f>IFERROR(INDEX('APT Data'!$A11:$AF11,MATCH('Calcs - New values'!F$3,'APT Data'!$A$1:$AF$1,0))+((('Calcs - ACA values'!D13)-(INDEX('APT Data'!$A11:$AF11,MATCH('Calcs - New values'!F$3,'APT Data'!$A$1:$AF$1,0))))*$A$1),'Calcs - ACA values'!D13*$A$1)</f>
        <v>6340.371924</v>
      </c>
      <c r="G13" s="27">
        <f>IFERROR(INDEX('APT Data'!$A11:$AF11,MATCH('Calcs - New values'!G$3,'APT Data'!$A$1:$AF$1,0))+((('Calcs - ACA values'!E13)-(INDEX('APT Data'!$A11:$AF11,MATCH('Calcs - New values'!G$3,'APT Data'!$A$1:$AF$1,0))))*$A$1),'Calcs - ACA values'!E13*$A$1)</f>
        <v>6406.5469030000004</v>
      </c>
      <c r="H13" s="27">
        <f>IFERROR(INDEX('APT Data'!$A11:$AF11,MATCH('Calcs - New values'!H$3,'APT Data'!$A$1:$AF$1,0))+((('Calcs - ACA values'!F13)-(INDEX('APT Data'!$A11:$AF11,MATCH('Calcs - New values'!H$3,'APT Data'!$A$1:$AF$1,0))))*$A$1),'Calcs - ACA values'!F13*$A$1)</f>
        <v>1115.678075</v>
      </c>
      <c r="I13" s="27">
        <f>IFERROR(INDEX('APT Data'!$A11:$AF11,MATCH('Calcs - New values'!I$3,'APT Data'!$A$1:$AF$1,0))+((('Calcs - ACA values'!G13)-(INDEX('APT Data'!$A11:$AF11,MATCH('Calcs - New values'!I$3,'APT Data'!$A$1:$AF$1,0))))*$A$1),'Calcs - ACA values'!G13*$A$1)</f>
        <v>1376.9630400000001</v>
      </c>
      <c r="J13" s="27">
        <f>IFERROR(INDEX('APT Data'!$A11:$AF11,MATCH('Calcs - New values'!J$3,'APT Data'!$A$1:$AF$1,0))+((('Calcs - ACA values'!H13)-(INDEX('APT Data'!$A11:$AF11,MATCH('Calcs - New values'!J$3,'APT Data'!$A$1:$AF$1,0))))*$A$1),'Calcs - ACA values'!H13*$A$1)</f>
        <v>54.455260000000003</v>
      </c>
      <c r="K13" s="27">
        <f>IFERROR(INDEX('APT Data'!$A11:$AF11,MATCH('Calcs - New values'!K$3,'APT Data'!$A$1:$AF$1,0))+((('Calcs - ACA values'!I13)-(INDEX('APT Data'!$A11:$AF11,MATCH('Calcs - New values'!K$3,'APT Data'!$A$1:$AF$1,0))))*$A$1),'Calcs - ACA values'!I13*$A$1)</f>
        <v>54.455260000000003</v>
      </c>
      <c r="L13" s="27">
        <f>IFERROR(INDEX('APT Data'!$A11:$AF11,MATCH('Calcs - New values'!L$3,'APT Data'!$A$1:$AF$1,0))+((('Calcs - ACA values'!J13)-(INDEX('APT Data'!$A11:$AF11,MATCH('Calcs - New values'!L$3,'APT Data'!$A$1:$AF$1,0))))*$A$1),'Calcs - ACA values'!J13*$A$1)</f>
        <v>603.83821999999998</v>
      </c>
      <c r="M13" s="27">
        <f>IFERROR(INDEX('APT Data'!$A11:$AF11,MATCH('Calcs - New values'!M$3,'APT Data'!$A$1:$AF$1,0))+((('Calcs - ACA values'!K13)-(INDEX('APT Data'!$A11:$AF11,MATCH('Calcs - New values'!M$3,'APT Data'!$A$1:$AF$1,0))))*$A$1),'Calcs - ACA values'!K13*$A$1)</f>
        <v>1496.6075649999998</v>
      </c>
      <c r="N13" s="27">
        <f>IFERROR(INDEX('APT Data'!$A11:$AF11,MATCH('Calcs - New values'!N$3,'APT Data'!$A$1:$AF$1,0))+((('Calcs - ACA values'!L13)-(INDEX('APT Data'!$A11:$AF11,MATCH('Calcs - New values'!N$3,'APT Data'!$A$1:$AF$1,0))))*$A$1),'Calcs - ACA values'!L13*$A$1)</f>
        <v>593.593975</v>
      </c>
      <c r="O13" s="27">
        <f>IFERROR(INDEX('APT Data'!$A11:$AF11,MATCH('Calcs - New values'!O$3,'APT Data'!$A$1:$AF$1,0))+((('Calcs - ACA values'!M13)-(INDEX('APT Data'!$A11:$AF11,MATCH('Calcs - New values'!O$3,'APT Data'!$A$1:$AF$1,0))))*$A$1),'Calcs - ACA values'!M13*$A$1)</f>
        <v>1192.7190799999998</v>
      </c>
      <c r="P13" s="27">
        <f>IFERROR(INDEX('APT Data'!$A11:$AF11,MATCH('Calcs - New values'!P$3,'APT Data'!$A$1:$AF$1,0))+((('Calcs - ACA values'!N13)-(INDEX('APT Data'!$A11:$AF11,MATCH('Calcs - New values'!P$3,'APT Data'!$A$1:$AF$1,0))))*$A$1),'Calcs - ACA values'!N13*$A$1)</f>
        <v>520.490545</v>
      </c>
      <c r="Q13" s="27">
        <f>IFERROR(INDEX('APT Data'!$A11:$AF11,MATCH('Calcs - New values'!Q$3,'APT Data'!$A$1:$AF$1,0))+((('Calcs - ACA values'!O13)-(INDEX('APT Data'!$A11:$AF11,MATCH('Calcs - New values'!Q$3,'APT Data'!$A$1:$AF$1,0))))*$A$1),'Calcs - ACA values'!O13*$A$1)</f>
        <v>1040.89203</v>
      </c>
      <c r="R13" s="27">
        <f>IFERROR(INDEX('APT Data'!$A11:$AF11,MATCH('Calcs - New values'!R$3,'APT Data'!$A$1:$AF$1,0))+((('Calcs - ACA values'!P13)-(INDEX('APT Data'!$A11:$AF11,MATCH('Calcs - New values'!R$3,'APT Data'!$A$1:$AF$1,0))))*$A$1),'Calcs - ACA values'!P13*$A$1)</f>
        <v>339.94721000000004</v>
      </c>
      <c r="S13" s="27">
        <f>IFERROR(INDEX('APT Data'!$A11:$AF11,MATCH('Calcs - New values'!S$3,'APT Data'!$A$1:$AF$1,0))+((('Calcs - ACA values'!Q13)-(INDEX('APT Data'!$A11:$AF11,MATCH('Calcs - New values'!S$3,'APT Data'!$A$1:$AF$1,0))))*$A$1),'Calcs - ACA values'!Q13*$A$1)</f>
        <v>665.95497999999998</v>
      </c>
      <c r="T13" s="27">
        <f>IFERROR(INDEX('APT Data'!$A11:$AF11,MATCH('Calcs - New values'!T$3,'APT Data'!$A$1:$AF$1,0))+((('Calcs - ACA values'!R13)-(INDEX('APT Data'!$A11:$AF11,MATCH('Calcs - New values'!T$3,'APT Data'!$A$1:$AF$1,0))))*$A$1),'Calcs - ACA values'!R13*$A$1)</f>
        <v>183.29306</v>
      </c>
      <c r="U13" s="27">
        <f>IFERROR(INDEX('APT Data'!$A11:$AF11,MATCH('Calcs - New values'!U$3,'APT Data'!$A$1:$AF$1,0))+((('Calcs - ACA values'!S13)-(INDEX('APT Data'!$A11:$AF11,MATCH('Calcs - New values'!U$3,'APT Data'!$A$1:$AF$1,0))))*$A$1),'Calcs - ACA values'!S13*$A$1)</f>
        <v>220.60511500000001</v>
      </c>
      <c r="V13" s="27">
        <f>IFERROR(INDEX('APT Data'!$A11:$AF11,MATCH('Calcs - New values'!V$3,'APT Data'!$A$1:$AF$1,0))+((('Calcs - ACA values'!T13)-(INDEX('APT Data'!$A11:$AF11,MATCH('Calcs - New values'!V$3,'APT Data'!$A$1:$AF$1,0))))*$A$1),'Calcs - ACA values'!T13*$A$1)</f>
        <v>171.70191499999999</v>
      </c>
      <c r="W13" s="27">
        <f>IFERROR(INDEX('APT Data'!$A11:$AF11,MATCH('Calcs - New values'!W$3,'APT Data'!$A$1:$AF$1,0))+((('Calcs - ACA values'!U13)-(INDEX('APT Data'!$A11:$AF11,MATCH('Calcs - New values'!W$3,'APT Data'!$A$1:$AF$1,0))))*$A$1),'Calcs - ACA values'!U13*$A$1)</f>
        <v>162.07711</v>
      </c>
      <c r="X13" s="27">
        <f>IFERROR(INDEX('APT Data'!$A11:$AF11,MATCH('Calcs - New values'!X$3,'APT Data'!$A$1:$AF$1,0))+((('Calcs - ACA values'!V13)-(INDEX('APT Data'!$A11:$AF11,MATCH('Calcs - New values'!X$3,'APT Data'!$A$1:$AF$1,0))))*$A$1),'Calcs - ACA values'!V13*$A$1)</f>
        <v>562.806195</v>
      </c>
      <c r="Y13" s="27">
        <f>IFERROR(INDEX('APT Data'!$A11:$AF11,MATCH('Calcs - New values'!Y$3,'APT Data'!$A$1:$AF$1,0))+((('Calcs - ACA values'!W13)-(INDEX('APT Data'!$A11:$AF11,MATCH('Calcs - New values'!Y$3,'APT Data'!$A$1:$AF$1,0))))*$A$1),'Calcs - ACA values'!W13*$A$1)</f>
        <v>1739.1124600000001</v>
      </c>
      <c r="Z13" s="27">
        <f>IFERROR(INDEX('APT Data'!$A11:$AF11,MATCH('Calcs - New values'!Z$3,'APT Data'!$A$1:$AF$1,0))+((('Calcs - ACA values'!X13)-(INDEX('APT Data'!$A11:$AF11,MATCH('Calcs - New values'!Z$3,'APT Data'!$A$1:$AF$1,0))))*$A$1),'Calcs - ACA values'!X13*$A$1)</f>
        <v>311.17855000000003</v>
      </c>
      <c r="AA13" s="27">
        <f>IFERROR(INDEX('APT Data'!$A11:$AF11,MATCH('Calcs - New values'!AA$3,'APT Data'!$A$1:$AF$1,0))+((('Calcs - ACA values'!Y13)-(INDEX('APT Data'!$A11:$AF11,MATCH('Calcs - New values'!AA$3,'APT Data'!$A$1:$AF$1,0))))*$A$1),'Calcs - ACA values'!Y13*$A$1)</f>
        <v>1512.7907849999999</v>
      </c>
      <c r="AB13" s="27">
        <f>IFERROR(INDEX('APT Data'!$A11:$AF11,MATCH('Calcs - New values'!AB$3,'APT Data'!$A$1:$AF$1,0))+((('Calcs - ACA values'!Z13)-(INDEX('APT Data'!$A11:$AF11,MATCH('Calcs - New values'!AB$3,'APT Data'!$A$1:$AF$1,0))))*$A$1),'Calcs - ACA values'!Z13*$A$1)</f>
        <v>171445.2818</v>
      </c>
      <c r="AC13" s="27">
        <f>IFERROR(INDEX('APT Data'!$A11:$AF11,MATCH('Calcs - New values'!AC$3,'APT Data'!$A$1:$AF$1,0))+((('Calcs - ACA values'!AA13)-(INDEX('APT Data'!$A11:$AF11,MATCH('Calcs - New values'!AC$3,'APT Data'!$A$1:$AF$1,0))))*$A$1),'Calcs - ACA values'!AA13*$A$1)</f>
        <v>171445.2818</v>
      </c>
      <c r="AD13" s="27">
        <f>IFERROR(INDEX('APT Data'!$A11:$AF11,MATCH('Calcs - New values'!AD$3,'APT Data'!$A$1:$AF$1,0))+((('Calcs - ACA values'!AB13)-(INDEX('APT Data'!$A11:$AF11,MATCH('Calcs - New values'!AD$3,'APT Data'!$A$1:$AF$1,0))))*$A$1),'Calcs - ACA values'!AB13*$A$1)</f>
        <v>5327.1450000000004</v>
      </c>
      <c r="AE13" s="27">
        <f>IFERROR(INDEX('APT Data'!$A11:$AF11,MATCH('Calcs - New values'!AE$3,'APT Data'!$A$1:$AF$1,0))+((('Calcs - ACA values'!AC13)-(INDEX('APT Data'!$A11:$AF11,MATCH('Calcs - New values'!AE$3,'APT Data'!$A$1:$AF$1,0))))*$A$1),'Calcs - ACA values'!AC13*$A$1)</f>
        <v>8286.67</v>
      </c>
      <c r="AF13" s="27">
        <f>IFERROR(INDEX('APT Data'!$A11:$AF11,MATCH('Calcs - New values'!AF$3,'APT Data'!$A$1:$AF$1,0))+((('Calcs - ACA values'!AD13)-(INDEX('APT Data'!$A11:$AF11,MATCH('Calcs - New values'!AF$3,'APT Data'!$A$1:$AF$1,0))))*$A$1),'Calcs - ACA values'!AD13*$A$1)</f>
        <v>0</v>
      </c>
      <c r="AG13" s="27">
        <f>IFERROR(INDEX('APT Data'!$A11:$AF11,MATCH('Calcs - New values'!AG$3,'APT Data'!$A$1:$AF$1,0))+((('Calcs - ACA values'!AE13)-(INDEX('APT Data'!$A11:$AF11,MATCH('Calcs - New values'!AG$3,'APT Data'!$A$1:$AF$1,0))))*$A$1),'Calcs - ACA values'!AE13*$A$1)</f>
        <v>106.54290000000002</v>
      </c>
      <c r="AH13" s="27">
        <f>IFERROR(INDEX('APT Data'!$A11:$AF11,MATCH('Calcs - New values'!AH$3,'APT Data'!$A$1:$AF$1,0))+((('Calcs - ACA values'!AF13)-(INDEX('APT Data'!$A11:$AF11,MATCH('Calcs - New values'!AH$3,'APT Data'!$A$1:$AF$1,0))))*$A$1),'Calcs - ACA values'!AF13*$A$1)</f>
        <v>152.71149</v>
      </c>
    </row>
    <row r="14" spans="1:34" x14ac:dyDescent="0.35">
      <c r="A14" s="11">
        <v>211</v>
      </c>
      <c r="B14" s="11" t="b">
        <f>A14='Calcs - ACA values'!A14</f>
        <v>1</v>
      </c>
      <c r="C14" s="11" t="b">
        <f>A14='APT Data'!A12</f>
        <v>1</v>
      </c>
      <c r="D14" s="18" t="s">
        <v>14</v>
      </c>
      <c r="E14" s="27">
        <f>IFERROR(INDEX('APT Data'!$A12:$AF12,MATCH('Calcs - New values'!E$3,'APT Data'!$A$1:$AF$1,0))+((('Calcs - ACA values'!C14)-(INDEX('APT Data'!$A12:$AF12,MATCH('Calcs - New values'!E$3,'APT Data'!$A$1:$AF$1,0))))*$A$1),'Calcs - ACA values'!C14*$A$1)</f>
        <v>3697.039863</v>
      </c>
      <c r="F14" s="27">
        <f>IFERROR(INDEX('APT Data'!$A12:$AF12,MATCH('Calcs - New values'!F$3,'APT Data'!$A$1:$AF$1,0))+((('Calcs - ACA values'!D14)-(INDEX('APT Data'!$A12:$AF12,MATCH('Calcs - New values'!F$3,'APT Data'!$A$1:$AF$1,0))))*$A$1),'Calcs - ACA values'!D14*$A$1)</f>
        <v>5213.4999239999997</v>
      </c>
      <c r="G14" s="27">
        <f>IFERROR(INDEX('APT Data'!$A12:$AF12,MATCH('Calcs - New values'!G$3,'APT Data'!$A$1:$AF$1,0))+((('Calcs - ACA values'!E14)-(INDEX('APT Data'!$A12:$AF12,MATCH('Calcs - New values'!G$3,'APT Data'!$A$1:$AF$1,0))))*$A$1),'Calcs - ACA values'!E14*$A$1)</f>
        <v>5875.2499029999999</v>
      </c>
      <c r="H14" s="27">
        <f>IFERROR(INDEX('APT Data'!$A12:$AF12,MATCH('Calcs - New values'!H$3,'APT Data'!$A$1:$AF$1,0))+((('Calcs - ACA values'!F14)-(INDEX('APT Data'!$A12:$AF12,MATCH('Calcs - New values'!H$3,'APT Data'!$A$1:$AF$1,0))))*$A$1),'Calcs - ACA values'!F14*$A$1)</f>
        <v>680.69074999999998</v>
      </c>
      <c r="I14" s="27">
        <f>IFERROR(INDEX('APT Data'!$A12:$AF12,MATCH('Calcs - New values'!I$3,'APT Data'!$A$1:$AF$1,0))+((('Calcs - ACA values'!G14)-(INDEX('APT Data'!$A12:$AF12,MATCH('Calcs - New values'!I$3,'APT Data'!$A$1:$AF$1,0))))*$A$1),'Calcs - ACA values'!G14*$A$1)</f>
        <v>994.40039999999999</v>
      </c>
      <c r="J14" s="27">
        <f>IFERROR(INDEX('APT Data'!$A12:$AF12,MATCH('Calcs - New values'!J$3,'APT Data'!$A$1:$AF$1,0))+((('Calcs - ACA values'!H14)-(INDEX('APT Data'!$A12:$AF12,MATCH('Calcs - New values'!J$3,'APT Data'!$A$1:$AF$1,0))))*$A$1),'Calcs - ACA values'!H14*$A$1)</f>
        <v>544.55259999999998</v>
      </c>
      <c r="K14" s="27">
        <f>IFERROR(INDEX('APT Data'!$A12:$AF12,MATCH('Calcs - New values'!K$3,'APT Data'!$A$1:$AF$1,0))+((('Calcs - ACA values'!I14)-(INDEX('APT Data'!$A12:$AF12,MATCH('Calcs - New values'!K$3,'APT Data'!$A$1:$AF$1,0))))*$A$1),'Calcs - ACA values'!I14*$A$1)</f>
        <v>544.55259999999998</v>
      </c>
      <c r="L14" s="27">
        <f>IFERROR(INDEX('APT Data'!$A12:$AF12,MATCH('Calcs - New values'!L$3,'APT Data'!$A$1:$AF$1,0))+((('Calcs - ACA values'!J14)-(INDEX('APT Data'!$A12:$AF12,MATCH('Calcs - New values'!L$3,'APT Data'!$A$1:$AF$1,0))))*$A$1),'Calcs - ACA values'!J14*$A$1)</f>
        <v>733.96220000000005</v>
      </c>
      <c r="M14" s="27">
        <f>IFERROR(INDEX('APT Data'!$A12:$AF12,MATCH('Calcs - New values'!M$3,'APT Data'!$A$1:$AF$1,0))+((('Calcs - ACA values'!K14)-(INDEX('APT Data'!$A12:$AF12,MATCH('Calcs - New values'!M$3,'APT Data'!$A$1:$AF$1,0))))*$A$1),'Calcs - ACA values'!K14*$A$1)</f>
        <v>1023.9956500000001</v>
      </c>
      <c r="N14" s="27">
        <f>IFERROR(INDEX('APT Data'!$A12:$AF12,MATCH('Calcs - New values'!N$3,'APT Data'!$A$1:$AF$1,0))+((('Calcs - ACA values'!L14)-(INDEX('APT Data'!$A12:$AF12,MATCH('Calcs - New values'!N$3,'APT Data'!$A$1:$AF$1,0))))*$A$1),'Calcs - ACA values'!L14*$A$1)</f>
        <v>562.30975000000001</v>
      </c>
      <c r="O14" s="27">
        <f>IFERROR(INDEX('APT Data'!$A12:$AF12,MATCH('Calcs - New values'!O$3,'APT Data'!$A$1:$AF$1,0))+((('Calcs - ACA values'!M14)-(INDEX('APT Data'!$A12:$AF12,MATCH('Calcs - New values'!O$3,'APT Data'!$A$1:$AF$1,0))))*$A$1),'Calcs - ACA values'!M14*$A$1)</f>
        <v>804.99080000000004</v>
      </c>
      <c r="P14" s="27">
        <f>IFERROR(INDEX('APT Data'!$A12:$AF12,MATCH('Calcs - New values'!P$3,'APT Data'!$A$1:$AF$1,0))+((('Calcs - ACA values'!N14)-(INDEX('APT Data'!$A12:$AF12,MATCH('Calcs - New values'!P$3,'APT Data'!$A$1:$AF$1,0))))*$A$1),'Calcs - ACA values'!N14*$A$1)</f>
        <v>526.79544999999996</v>
      </c>
      <c r="Q14" s="27">
        <f>IFERROR(INDEX('APT Data'!$A12:$AF12,MATCH('Calcs - New values'!Q$3,'APT Data'!$A$1:$AF$1,0))+((('Calcs - ACA values'!O14)-(INDEX('APT Data'!$A12:$AF12,MATCH('Calcs - New values'!Q$3,'APT Data'!$A$1:$AF$1,0))))*$A$1),'Calcs - ACA values'!O14*$A$1)</f>
        <v>745.80029999999999</v>
      </c>
      <c r="R14" s="27">
        <f>IFERROR(INDEX('APT Data'!$A12:$AF12,MATCH('Calcs - New values'!R$3,'APT Data'!$A$1:$AF$1,0))+((('Calcs - ACA values'!P14)-(INDEX('APT Data'!$A12:$AF12,MATCH('Calcs - New values'!R$3,'APT Data'!$A$1:$AF$1,0))))*$A$1),'Calcs - ACA values'!P14*$A$1)</f>
        <v>485.3621</v>
      </c>
      <c r="S14" s="27">
        <f>IFERROR(INDEX('APT Data'!$A12:$AF12,MATCH('Calcs - New values'!S$3,'APT Data'!$A$1:$AF$1,0))+((('Calcs - ACA values'!Q14)-(INDEX('APT Data'!$A12:$AF12,MATCH('Calcs - New values'!S$3,'APT Data'!$A$1:$AF$1,0))))*$A$1),'Calcs - ACA values'!Q14*$A$1)</f>
        <v>686.60980000000006</v>
      </c>
      <c r="T14" s="27">
        <f>IFERROR(INDEX('APT Data'!$A12:$AF12,MATCH('Calcs - New values'!T$3,'APT Data'!$A$1:$AF$1,0))+((('Calcs - ACA values'!R14)-(INDEX('APT Data'!$A12:$AF12,MATCH('Calcs - New values'!T$3,'APT Data'!$A$1:$AF$1,0))))*$A$1),'Calcs - ACA values'!R14*$A$1)</f>
        <v>307.79059999999998</v>
      </c>
      <c r="U14" s="27">
        <f>IFERROR(INDEX('APT Data'!$A12:$AF12,MATCH('Calcs - New values'!U$3,'APT Data'!$A$1:$AF$1,0))+((('Calcs - ACA values'!S14)-(INDEX('APT Data'!$A12:$AF12,MATCH('Calcs - New values'!U$3,'APT Data'!$A$1:$AF$1,0))))*$A$1),'Calcs - ACA values'!S14*$A$1)</f>
        <v>491.28115000000003</v>
      </c>
      <c r="V14" s="27">
        <f>IFERROR(INDEX('APT Data'!$A12:$AF12,MATCH('Calcs - New values'!V$3,'APT Data'!$A$1:$AF$1,0))+((('Calcs - ACA values'!T14)-(INDEX('APT Data'!$A12:$AF12,MATCH('Calcs - New values'!V$3,'APT Data'!$A$1:$AF$1,0))))*$A$1),'Calcs - ACA values'!T14*$A$1)</f>
        <v>254.51915</v>
      </c>
      <c r="W14" s="27">
        <f>IFERROR(INDEX('APT Data'!$A12:$AF12,MATCH('Calcs - New values'!W$3,'APT Data'!$A$1:$AF$1,0))+((('Calcs - ACA values'!U14)-(INDEX('APT Data'!$A12:$AF12,MATCH('Calcs - New values'!W$3,'APT Data'!$A$1:$AF$1,0))))*$A$1),'Calcs - ACA values'!U14*$A$1)</f>
        <v>366.98110000000003</v>
      </c>
      <c r="X14" s="27">
        <f>IFERROR(INDEX('APT Data'!$A12:$AF12,MATCH('Calcs - New values'!X$3,'APT Data'!$A$1:$AF$1,0))+((('Calcs - ACA values'!V14)-(INDEX('APT Data'!$A12:$AF12,MATCH('Calcs - New values'!X$3,'APT Data'!$A$1:$AF$1,0))))*$A$1),'Calcs - ACA values'!V14*$A$1)</f>
        <v>1296.2701950000001</v>
      </c>
      <c r="Y14" s="27">
        <f>IFERROR(INDEX('APT Data'!$A12:$AF12,MATCH('Calcs - New values'!Y$3,'APT Data'!$A$1:$AF$1,0))+((('Calcs - ACA values'!W14)-(INDEX('APT Data'!$A12:$AF12,MATCH('Calcs - New values'!Y$3,'APT Data'!$A$1:$AF$1,0))))*$A$1),'Calcs - ACA values'!W14*$A$1)</f>
        <v>1965.1204599999999</v>
      </c>
      <c r="Z14" s="27">
        <f>IFERROR(INDEX('APT Data'!$A12:$AF12,MATCH('Calcs - New values'!Z$3,'APT Data'!$A$1:$AF$1,0))+((('Calcs - ACA values'!X14)-(INDEX('APT Data'!$A12:$AF12,MATCH('Calcs - New values'!Z$3,'APT Data'!$A$1:$AF$1,0))))*$A$1),'Calcs - ACA values'!X14*$A$1)</f>
        <v>651.09955000000002</v>
      </c>
      <c r="AA14" s="27">
        <f>IFERROR(INDEX('APT Data'!$A12:$AF12,MATCH('Calcs - New values'!AA$3,'APT Data'!$A$1:$AF$1,0))+((('Calcs - ACA values'!Y14)-(INDEX('APT Data'!$A12:$AF12,MATCH('Calcs - New values'!AA$3,'APT Data'!$A$1:$AF$1,0))))*$A$1),'Calcs - ACA values'!Y14*$A$1)</f>
        <v>1757.959785</v>
      </c>
      <c r="AB14" s="27">
        <f>IFERROR(INDEX('APT Data'!$A12:$AF12,MATCH('Calcs - New values'!AB$3,'APT Data'!$A$1:$AF$1,0))+((('Calcs - ACA values'!Z14)-(INDEX('APT Data'!$A12:$AF12,MATCH('Calcs - New values'!AB$3,'APT Data'!$A$1:$AF$1,0))))*$A$1),'Calcs - ACA values'!Z14*$A$1)</f>
        <v>139452.8198</v>
      </c>
      <c r="AC14" s="27">
        <f>IFERROR(INDEX('APT Data'!$A12:$AF12,MATCH('Calcs - New values'!AC$3,'APT Data'!$A$1:$AF$1,0))+((('Calcs - ACA values'!AA14)-(INDEX('APT Data'!$A12:$AF12,MATCH('Calcs - New values'!AC$3,'APT Data'!$A$1:$AF$1,0))))*$A$1),'Calcs - ACA values'!AA14*$A$1)</f>
        <v>139452.8198</v>
      </c>
      <c r="AD14" s="27">
        <f>IFERROR(INDEX('APT Data'!$A12:$AF12,MATCH('Calcs - New values'!AD$3,'APT Data'!$A$1:$AF$1,0))+((('Calcs - ACA values'!AB14)-(INDEX('APT Data'!$A12:$AF12,MATCH('Calcs - New values'!AD$3,'APT Data'!$A$1:$AF$1,0))))*$A$1),'Calcs - ACA values'!AB14*$A$1)</f>
        <v>5327.1450000000004</v>
      </c>
      <c r="AE14" s="27">
        <f>IFERROR(INDEX('APT Data'!$A12:$AF12,MATCH('Calcs - New values'!AE$3,'APT Data'!$A$1:$AF$1,0))+((('Calcs - ACA values'!AC14)-(INDEX('APT Data'!$A12:$AF12,MATCH('Calcs - New values'!AE$3,'APT Data'!$A$1:$AF$1,0))))*$A$1),'Calcs - ACA values'!AC14*$A$1)</f>
        <v>8286.67</v>
      </c>
      <c r="AF14" s="27">
        <f>IFERROR(INDEX('APT Data'!$A12:$AF12,MATCH('Calcs - New values'!AF$3,'APT Data'!$A$1:$AF$1,0))+((('Calcs - ACA values'!AD14)-(INDEX('APT Data'!$A12:$AF12,MATCH('Calcs - New values'!AF$3,'APT Data'!$A$1:$AF$1,0))))*$A$1),'Calcs - ACA values'!AD14*$A$1)</f>
        <v>0</v>
      </c>
      <c r="AG14" s="27">
        <f>IFERROR(INDEX('APT Data'!$A12:$AF12,MATCH('Calcs - New values'!AG$3,'APT Data'!$A$1:$AF$1,0))+((('Calcs - ACA values'!AE14)-(INDEX('APT Data'!$A12:$AF12,MATCH('Calcs - New values'!AG$3,'APT Data'!$A$1:$AF$1,0))))*$A$1),'Calcs - ACA values'!AE14*$A$1)</f>
        <v>106.54290000000002</v>
      </c>
      <c r="AH14" s="27">
        <f>IFERROR(INDEX('APT Data'!$A12:$AF12,MATCH('Calcs - New values'!AH$3,'APT Data'!$A$1:$AF$1,0))+((('Calcs - ACA values'!AF14)-(INDEX('APT Data'!$A12:$AF12,MATCH('Calcs - New values'!AH$3,'APT Data'!$A$1:$AF$1,0))))*$A$1),'Calcs - ACA values'!AF14*$A$1)</f>
        <v>152.71149</v>
      </c>
    </row>
    <row r="15" spans="1:34" x14ac:dyDescent="0.35">
      <c r="A15" s="11">
        <v>212</v>
      </c>
      <c r="B15" s="11" t="b">
        <f>A15='Calcs - ACA values'!A15</f>
        <v>1</v>
      </c>
      <c r="C15" s="11" t="b">
        <f>A15='APT Data'!A13</f>
        <v>1</v>
      </c>
      <c r="D15" s="18" t="s">
        <v>15</v>
      </c>
      <c r="E15" s="27">
        <f>IFERROR(INDEX('APT Data'!$A13:$AF13,MATCH('Calcs - New values'!E$3,'APT Data'!$A$1:$AF$1,0))+((('Calcs - ACA values'!C15)-(INDEX('APT Data'!$A13:$AF13,MATCH('Calcs - New values'!E$3,'APT Data'!$A$1:$AF$1,0))))*$A$1),'Calcs - ACA values'!C15*$A$1)</f>
        <v>4056.6862530000003</v>
      </c>
      <c r="F15" s="27">
        <f>IFERROR(INDEX('APT Data'!$A13:$AF13,MATCH('Calcs - New values'!F$3,'APT Data'!$A$1:$AF$1,0))+((('Calcs - ACA values'!D15)-(INDEX('APT Data'!$A13:$AF13,MATCH('Calcs - New values'!F$3,'APT Data'!$A$1:$AF$1,0))))*$A$1),'Calcs - ACA values'!D15*$A$1)</f>
        <v>5166.427764</v>
      </c>
      <c r="G15" s="27">
        <f>IFERROR(INDEX('APT Data'!$A13:$AF13,MATCH('Calcs - New values'!G$3,'APT Data'!$A$1:$AF$1,0))+((('Calcs - ACA values'!E15)-(INDEX('APT Data'!$A13:$AF13,MATCH('Calcs - New values'!G$3,'APT Data'!$A$1:$AF$1,0))))*$A$1),'Calcs - ACA values'!E15*$A$1)</f>
        <v>6338.9863329999998</v>
      </c>
      <c r="H15" s="27">
        <f>IFERROR(INDEX('APT Data'!$A13:$AF13,MATCH('Calcs - New values'!H$3,'APT Data'!$A$1:$AF$1,0))+((('Calcs - ACA values'!F15)-(INDEX('APT Data'!$A13:$AF13,MATCH('Calcs - New values'!H$3,'APT Data'!$A$1:$AF$1,0))))*$A$1),'Calcs - ACA values'!F15*$A$1)</f>
        <v>68.069074999999998</v>
      </c>
      <c r="I15" s="27">
        <f>IFERROR(INDEX('APT Data'!$A13:$AF13,MATCH('Calcs - New values'!I$3,'APT Data'!$A$1:$AF$1,0))+((('Calcs - ACA values'!G15)-(INDEX('APT Data'!$A13:$AF13,MATCH('Calcs - New values'!I$3,'APT Data'!$A$1:$AF$1,0))))*$A$1),'Calcs - ACA values'!G15*$A$1)</f>
        <v>99.44004000000001</v>
      </c>
      <c r="J15" s="27">
        <f>IFERROR(INDEX('APT Data'!$A13:$AF13,MATCH('Calcs - New values'!J$3,'APT Data'!$A$1:$AF$1,0))+((('Calcs - ACA values'!H15)-(INDEX('APT Data'!$A13:$AF13,MATCH('Calcs - New values'!J$3,'APT Data'!$A$1:$AF$1,0))))*$A$1),'Calcs - ACA values'!H15*$A$1)</f>
        <v>2341.3552599999998</v>
      </c>
      <c r="K15" s="27">
        <f>IFERROR(INDEX('APT Data'!$A13:$AF13,MATCH('Calcs - New values'!K$3,'APT Data'!$A$1:$AF$1,0))+((('Calcs - ACA values'!I15)-(INDEX('APT Data'!$A13:$AF13,MATCH('Calcs - New values'!K$3,'APT Data'!$A$1:$AF$1,0))))*$A$1),'Calcs - ACA values'!I15*$A$1)</f>
        <v>2472.7552599999999</v>
      </c>
      <c r="L15" s="27">
        <f>IFERROR(INDEX('APT Data'!$A13:$AF13,MATCH('Calcs - New values'!L$3,'APT Data'!$A$1:$AF$1,0))+((('Calcs - ACA values'!J15)-(INDEX('APT Data'!$A13:$AF13,MATCH('Calcs - New values'!L$3,'APT Data'!$A$1:$AF$1,0))))*$A$1),'Calcs - ACA values'!J15*$A$1)</f>
        <v>73.396220000000014</v>
      </c>
      <c r="M15" s="27">
        <f>IFERROR(INDEX('APT Data'!$A13:$AF13,MATCH('Calcs - New values'!M$3,'APT Data'!$A$1:$AF$1,0))+((('Calcs - ACA values'!K15)-(INDEX('APT Data'!$A13:$AF13,MATCH('Calcs - New values'!M$3,'APT Data'!$A$1:$AF$1,0))))*$A$1),'Calcs - ACA values'!K15*$A$1)</f>
        <v>102.39956500000001</v>
      </c>
      <c r="N15" s="27">
        <f>IFERROR(INDEX('APT Data'!$A13:$AF13,MATCH('Calcs - New values'!N$3,'APT Data'!$A$1:$AF$1,0))+((('Calcs - ACA values'!L15)-(INDEX('APT Data'!$A13:$AF13,MATCH('Calcs - New values'!N$3,'APT Data'!$A$1:$AF$1,0))))*$A$1),'Calcs - ACA values'!L15*$A$1)</f>
        <v>56.230975000000001</v>
      </c>
      <c r="O15" s="27">
        <f>IFERROR(INDEX('APT Data'!$A13:$AF13,MATCH('Calcs - New values'!O$3,'APT Data'!$A$1:$AF$1,0))+((('Calcs - ACA values'!M15)-(INDEX('APT Data'!$A13:$AF13,MATCH('Calcs - New values'!O$3,'APT Data'!$A$1:$AF$1,0))))*$A$1),'Calcs - ACA values'!M15*$A$1)</f>
        <v>80.499080000000006</v>
      </c>
      <c r="P15" s="27">
        <f>IFERROR(INDEX('APT Data'!$A13:$AF13,MATCH('Calcs - New values'!P$3,'APT Data'!$A$1:$AF$1,0))+((('Calcs - ACA values'!N15)-(INDEX('APT Data'!$A13:$AF13,MATCH('Calcs - New values'!P$3,'APT Data'!$A$1:$AF$1,0))))*$A$1),'Calcs - ACA values'!N15*$A$1)</f>
        <v>52.679544999999997</v>
      </c>
      <c r="Q15" s="27">
        <f>IFERROR(INDEX('APT Data'!$A13:$AF13,MATCH('Calcs - New values'!Q$3,'APT Data'!$A$1:$AF$1,0))+((('Calcs - ACA values'!O15)-(INDEX('APT Data'!$A13:$AF13,MATCH('Calcs - New values'!Q$3,'APT Data'!$A$1:$AF$1,0))))*$A$1),'Calcs - ACA values'!O15*$A$1)</f>
        <v>74.580030000000008</v>
      </c>
      <c r="R15" s="27">
        <f>IFERROR(INDEX('APT Data'!$A13:$AF13,MATCH('Calcs - New values'!R$3,'APT Data'!$A$1:$AF$1,0))+((('Calcs - ACA values'!P15)-(INDEX('APT Data'!$A13:$AF13,MATCH('Calcs - New values'!R$3,'APT Data'!$A$1:$AF$1,0))))*$A$1),'Calcs - ACA values'!P15*$A$1)</f>
        <v>48.536210000000004</v>
      </c>
      <c r="S15" s="27">
        <f>IFERROR(INDEX('APT Data'!$A13:$AF13,MATCH('Calcs - New values'!S$3,'APT Data'!$A$1:$AF$1,0))+((('Calcs - ACA values'!Q15)-(INDEX('APT Data'!$A13:$AF13,MATCH('Calcs - New values'!S$3,'APT Data'!$A$1:$AF$1,0))))*$A$1),'Calcs - ACA values'!Q15*$A$1)</f>
        <v>68.660980000000009</v>
      </c>
      <c r="T15" s="27">
        <f>IFERROR(INDEX('APT Data'!$A13:$AF13,MATCH('Calcs - New values'!T$3,'APT Data'!$A$1:$AF$1,0))+((('Calcs - ACA values'!R15)-(INDEX('APT Data'!$A13:$AF13,MATCH('Calcs - New values'!T$3,'APT Data'!$A$1:$AF$1,0))))*$A$1),'Calcs - ACA values'!R15*$A$1)</f>
        <v>30.779060000000001</v>
      </c>
      <c r="U15" s="27">
        <f>IFERROR(INDEX('APT Data'!$A13:$AF13,MATCH('Calcs - New values'!U$3,'APT Data'!$A$1:$AF$1,0))+((('Calcs - ACA values'!S15)-(INDEX('APT Data'!$A13:$AF13,MATCH('Calcs - New values'!U$3,'APT Data'!$A$1:$AF$1,0))))*$A$1),'Calcs - ACA values'!S15*$A$1)</f>
        <v>49.128115000000008</v>
      </c>
      <c r="V15" s="27">
        <f>IFERROR(INDEX('APT Data'!$A13:$AF13,MATCH('Calcs - New values'!V$3,'APT Data'!$A$1:$AF$1,0))+((('Calcs - ACA values'!T15)-(INDEX('APT Data'!$A13:$AF13,MATCH('Calcs - New values'!V$3,'APT Data'!$A$1:$AF$1,0))))*$A$1),'Calcs - ACA values'!T15*$A$1)</f>
        <v>25.451915</v>
      </c>
      <c r="W15" s="27">
        <f>IFERROR(INDEX('APT Data'!$A13:$AF13,MATCH('Calcs - New values'!W$3,'APT Data'!$A$1:$AF$1,0))+((('Calcs - ACA values'!U15)-(INDEX('APT Data'!$A13:$AF13,MATCH('Calcs - New values'!W$3,'APT Data'!$A$1:$AF$1,0))))*$A$1),'Calcs - ACA values'!U15*$A$1)</f>
        <v>36.698110000000007</v>
      </c>
      <c r="X15" s="27">
        <f>IFERROR(INDEX('APT Data'!$A13:$AF13,MATCH('Calcs - New values'!X$3,'APT Data'!$A$1:$AF$1,0))+((('Calcs - ACA values'!V15)-(INDEX('APT Data'!$A13:$AF13,MATCH('Calcs - New values'!X$3,'APT Data'!$A$1:$AF$1,0))))*$A$1),'Calcs - ACA values'!V15*$A$1)</f>
        <v>1732.5271950000001</v>
      </c>
      <c r="Y15" s="27">
        <f>IFERROR(INDEX('APT Data'!$A13:$AF13,MATCH('Calcs - New values'!Y$3,'APT Data'!$A$1:$AF$1,0))+((('Calcs - ACA values'!W15)-(INDEX('APT Data'!$A13:$AF13,MATCH('Calcs - New values'!Y$3,'APT Data'!$A$1:$AF$1,0))))*$A$1),'Calcs - ACA values'!W15*$A$1)</f>
        <v>1586.1124600000001</v>
      </c>
      <c r="Z15" s="27">
        <f>IFERROR(INDEX('APT Data'!$A13:$AF13,MATCH('Calcs - New values'!Z$3,'APT Data'!$A$1:$AF$1,0))+((('Calcs - ACA values'!X15)-(INDEX('APT Data'!$A13:$AF13,MATCH('Calcs - New values'!Z$3,'APT Data'!$A$1:$AF$1,0))))*$A$1),'Calcs - ACA values'!X15*$A$1)</f>
        <v>552.90954999999997</v>
      </c>
      <c r="AA15" s="27">
        <f>IFERROR(INDEX('APT Data'!$A13:$AF13,MATCH('Calcs - New values'!AA$3,'APT Data'!$A$1:$AF$1,0))+((('Calcs - ACA values'!Y15)-(INDEX('APT Data'!$A13:$AF13,MATCH('Calcs - New values'!AA$3,'APT Data'!$A$1:$AF$1,0))))*$A$1),'Calcs - ACA values'!Y15*$A$1)</f>
        <v>1502.3957849999999</v>
      </c>
      <c r="AB15" s="27">
        <f>IFERROR(INDEX('APT Data'!$A13:$AF13,MATCH('Calcs - New values'!AB$3,'APT Data'!$A$1:$AF$1,0))+((('Calcs - ACA values'!Z15)-(INDEX('APT Data'!$A13:$AF13,MATCH('Calcs - New values'!AB$3,'APT Data'!$A$1:$AF$1,0))))*$A$1),'Calcs - ACA values'!Z15*$A$1)</f>
        <v>103945.2818</v>
      </c>
      <c r="AC15" s="27">
        <f>IFERROR(INDEX('APT Data'!$A13:$AF13,MATCH('Calcs - New values'!AC$3,'APT Data'!$A$1:$AF$1,0))+((('Calcs - ACA values'!AA15)-(INDEX('APT Data'!$A13:$AF13,MATCH('Calcs - New values'!AC$3,'APT Data'!$A$1:$AF$1,0))))*$A$1),'Calcs - ACA values'!AA15*$A$1)</f>
        <v>103945.2818</v>
      </c>
      <c r="AD15" s="27">
        <f>IFERROR(INDEX('APT Data'!$A13:$AF13,MATCH('Calcs - New values'!AD$3,'APT Data'!$A$1:$AF$1,0))+((('Calcs - ACA values'!AB15)-(INDEX('APT Data'!$A13:$AF13,MATCH('Calcs - New values'!AD$3,'APT Data'!$A$1:$AF$1,0))))*$A$1),'Calcs - ACA values'!AB15*$A$1)</f>
        <v>5327.1450000000004</v>
      </c>
      <c r="AE15" s="27">
        <f>IFERROR(INDEX('APT Data'!$A13:$AF13,MATCH('Calcs - New values'!AE$3,'APT Data'!$A$1:$AF$1,0))+((('Calcs - ACA values'!AC15)-(INDEX('APT Data'!$A13:$AF13,MATCH('Calcs - New values'!AE$3,'APT Data'!$A$1:$AF$1,0))))*$A$1),'Calcs - ACA values'!AC15*$A$1)</f>
        <v>8286.67</v>
      </c>
      <c r="AF15" s="27">
        <f>IFERROR(INDEX('APT Data'!$A13:$AF13,MATCH('Calcs - New values'!AF$3,'APT Data'!$A$1:$AF$1,0))+((('Calcs - ACA values'!AD15)-(INDEX('APT Data'!$A13:$AF13,MATCH('Calcs - New values'!AF$3,'APT Data'!$A$1:$AF$1,0))))*$A$1),'Calcs - ACA values'!AD15*$A$1)</f>
        <v>0</v>
      </c>
      <c r="AG15" s="27">
        <f>IFERROR(INDEX('APT Data'!$A13:$AF13,MATCH('Calcs - New values'!AG$3,'APT Data'!$A$1:$AF$1,0))+((('Calcs - ACA values'!AE15)-(INDEX('APT Data'!$A13:$AF13,MATCH('Calcs - New values'!AG$3,'APT Data'!$A$1:$AF$1,0))))*$A$1),'Calcs - ACA values'!AE15*$A$1)</f>
        <v>106.54290000000002</v>
      </c>
      <c r="AH15" s="27">
        <f>IFERROR(INDEX('APT Data'!$A13:$AF13,MATCH('Calcs - New values'!AH$3,'APT Data'!$A$1:$AF$1,0))+((('Calcs - ACA values'!AF15)-(INDEX('APT Data'!$A13:$AF13,MATCH('Calcs - New values'!AH$3,'APT Data'!$A$1:$AF$1,0))))*$A$1),'Calcs - ACA values'!AF15*$A$1)</f>
        <v>152.71149</v>
      </c>
    </row>
    <row r="16" spans="1:34" x14ac:dyDescent="0.35">
      <c r="A16" s="11">
        <v>213</v>
      </c>
      <c r="B16" s="11" t="b">
        <f>A16='Calcs - ACA values'!A16</f>
        <v>1</v>
      </c>
      <c r="C16" s="11" t="b">
        <f>A16='APT Data'!A14</f>
        <v>1</v>
      </c>
      <c r="D16" s="18" t="s">
        <v>16</v>
      </c>
      <c r="E16" s="27">
        <f>IFERROR(INDEX('APT Data'!$A14:$AF14,MATCH('Calcs - New values'!E$3,'APT Data'!$A$1:$AF$1,0))+((('Calcs - ACA values'!C16)-(INDEX('APT Data'!$A14:$AF14,MATCH('Calcs - New values'!E$3,'APT Data'!$A$1:$AF$1,0))))*$A$1),'Calcs - ACA values'!C16*$A$1)</f>
        <v>4193.8449851762116</v>
      </c>
      <c r="F16" s="27">
        <f>IFERROR(INDEX('APT Data'!$A14:$AF14,MATCH('Calcs - New values'!F$3,'APT Data'!$A$1:$AF$1,0))+((('Calcs - ACA values'!D16)-(INDEX('APT Data'!$A14:$AF14,MATCH('Calcs - New values'!F$3,'APT Data'!$A$1:$AF$1,0))))*$A$1),'Calcs - ACA values'!D16*$A$1)</f>
        <v>5862.3902135469325</v>
      </c>
      <c r="G16" s="27">
        <f>IFERROR(INDEX('APT Data'!$A14:$AF14,MATCH('Calcs - New values'!G$3,'APT Data'!$A$1:$AF$1,0))+((('Calcs - ACA values'!E16)-(INDEX('APT Data'!$A14:$AF14,MATCH('Calcs - New values'!G$3,'APT Data'!$A$1:$AF$1,0))))*$A$1),'Calcs - ACA values'!E16*$A$1)</f>
        <v>6522.7902739251122</v>
      </c>
      <c r="H16" s="27">
        <f>IFERROR(INDEX('APT Data'!$A14:$AF14,MATCH('Calcs - New values'!H$3,'APT Data'!$A$1:$AF$1,0))+((('Calcs - ACA values'!F16)-(INDEX('APT Data'!$A14:$AF14,MATCH('Calcs - New values'!H$3,'APT Data'!$A$1:$AF$1,0))))*$A$1),'Calcs - ACA values'!F16*$A$1)</f>
        <v>864.95607499999994</v>
      </c>
      <c r="I16" s="27">
        <f>IFERROR(INDEX('APT Data'!$A14:$AF14,MATCH('Calcs - New values'!I$3,'APT Data'!$A$1:$AF$1,0))+((('Calcs - ACA values'!G16)-(INDEX('APT Data'!$A14:$AF14,MATCH('Calcs - New values'!I$3,'APT Data'!$A$1:$AF$1,0))))*$A$1),'Calcs - ACA values'!G16*$A$1)</f>
        <v>1146.42804</v>
      </c>
      <c r="J16" s="27">
        <f>IFERROR(INDEX('APT Data'!$A14:$AF14,MATCH('Calcs - New values'!J$3,'APT Data'!$A$1:$AF$1,0))+((('Calcs - ACA values'!H16)-(INDEX('APT Data'!$A14:$AF14,MATCH('Calcs - New values'!J$3,'APT Data'!$A$1:$AF$1,0))))*$A$1),'Calcs - ACA values'!H16*$A$1)</f>
        <v>176.72026</v>
      </c>
      <c r="K16" s="27">
        <f>IFERROR(INDEX('APT Data'!$A14:$AF14,MATCH('Calcs - New values'!K$3,'APT Data'!$A$1:$AF$1,0))+((('Calcs - ACA values'!I16)-(INDEX('APT Data'!$A14:$AF14,MATCH('Calcs - New values'!K$3,'APT Data'!$A$1:$AF$1,0))))*$A$1),'Calcs - ACA values'!I16*$A$1)</f>
        <v>176.72026</v>
      </c>
      <c r="L16" s="27">
        <f>IFERROR(INDEX('APT Data'!$A14:$AF14,MATCH('Calcs - New values'!L$3,'APT Data'!$A$1:$AF$1,0))+((('Calcs - ACA values'!J16)-(INDEX('APT Data'!$A14:$AF14,MATCH('Calcs - New values'!L$3,'APT Data'!$A$1:$AF$1,0))))*$A$1),'Calcs - ACA values'!J16*$A$1)</f>
        <v>238.18621999999999</v>
      </c>
      <c r="M16" s="27">
        <f>IFERROR(INDEX('APT Data'!$A14:$AF14,MATCH('Calcs - New values'!M$3,'APT Data'!$A$1:$AF$1,0))+((('Calcs - ACA values'!K16)-(INDEX('APT Data'!$A14:$AF14,MATCH('Calcs - New values'!M$3,'APT Data'!$A$1:$AF$1,0))))*$A$1),'Calcs - ACA values'!K16*$A$1)</f>
        <v>366.00056499999999</v>
      </c>
      <c r="N16" s="27">
        <f>IFERROR(INDEX('APT Data'!$A14:$AF14,MATCH('Calcs - New values'!N$3,'APT Data'!$A$1:$AF$1,0))+((('Calcs - ACA values'!L16)-(INDEX('APT Data'!$A14:$AF14,MATCH('Calcs - New values'!N$3,'APT Data'!$A$1:$AF$1,0))))*$A$1),'Calcs - ACA values'!L16*$A$1)</f>
        <v>182.48297500000001</v>
      </c>
      <c r="O16" s="27">
        <f>IFERROR(INDEX('APT Data'!$A14:$AF14,MATCH('Calcs - New values'!O$3,'APT Data'!$A$1:$AF$1,0))+((('Calcs - ACA values'!M16)-(INDEX('APT Data'!$A14:$AF14,MATCH('Calcs - New values'!O$3,'APT Data'!$A$1:$AF$1,0))))*$A$1),'Calcs - ACA values'!M16*$A$1)</f>
        <v>280.16408000000001</v>
      </c>
      <c r="P16" s="27">
        <f>IFERROR(INDEX('APT Data'!$A14:$AF14,MATCH('Calcs - New values'!P$3,'APT Data'!$A$1:$AF$1,0))+((('Calcs - ACA values'!N16)-(INDEX('APT Data'!$A14:$AF14,MATCH('Calcs - New values'!P$3,'APT Data'!$A$1:$AF$1,0))))*$A$1),'Calcs - ACA values'!N16*$A$1)</f>
        <v>170.95754499999998</v>
      </c>
      <c r="Q16" s="27">
        <f>IFERROR(INDEX('APT Data'!$A14:$AF14,MATCH('Calcs - New values'!Q$3,'APT Data'!$A$1:$AF$1,0))+((('Calcs - ACA values'!O16)-(INDEX('APT Data'!$A14:$AF14,MATCH('Calcs - New values'!Q$3,'APT Data'!$A$1:$AF$1,0))))*$A$1),'Calcs - ACA values'!O16*$A$1)</f>
        <v>251.48402999999999</v>
      </c>
      <c r="R16" s="27">
        <f>IFERROR(INDEX('APT Data'!$A14:$AF14,MATCH('Calcs - New values'!R$3,'APT Data'!$A$1:$AF$1,0))+((('Calcs - ACA values'!P16)-(INDEX('APT Data'!$A14:$AF14,MATCH('Calcs - New values'!R$3,'APT Data'!$A$1:$AF$1,0))))*$A$1),'Calcs - ACA values'!P16*$A$1)</f>
        <v>157.50820999999999</v>
      </c>
      <c r="S16" s="27">
        <f>IFERROR(INDEX('APT Data'!$A14:$AF14,MATCH('Calcs - New values'!S$3,'APT Data'!$A$1:$AF$1,0))+((('Calcs - ACA values'!Q16)-(INDEX('APT Data'!$A14:$AF14,MATCH('Calcs - New values'!S$3,'APT Data'!$A$1:$AF$1,0))))*$A$1),'Calcs - ACA values'!Q16*$A$1)</f>
        <v>222.82198</v>
      </c>
      <c r="T16" s="27">
        <f>IFERROR(INDEX('APT Data'!$A14:$AF14,MATCH('Calcs - New values'!T$3,'APT Data'!$A$1:$AF$1,0))+((('Calcs - ACA values'!R16)-(INDEX('APT Data'!$A14:$AF14,MATCH('Calcs - New values'!T$3,'APT Data'!$A$1:$AF$1,0))))*$A$1),'Calcs - ACA values'!R16*$A$1)</f>
        <v>99.890060000000005</v>
      </c>
      <c r="U16" s="27">
        <f>IFERROR(INDEX('APT Data'!$A14:$AF14,MATCH('Calcs - New values'!U$3,'APT Data'!$A$1:$AF$1,0))+((('Calcs - ACA values'!S16)-(INDEX('APT Data'!$A14:$AF14,MATCH('Calcs - New values'!U$3,'APT Data'!$A$1:$AF$1,0))))*$A$1),'Calcs - ACA values'!S16*$A$1)</f>
        <v>159.43211500000001</v>
      </c>
      <c r="V16" s="27">
        <f>IFERROR(INDEX('APT Data'!$A14:$AF14,MATCH('Calcs - New values'!V$3,'APT Data'!$A$1:$AF$1,0))+((('Calcs - ACA values'!T16)-(INDEX('APT Data'!$A14:$AF14,MATCH('Calcs - New values'!V$3,'APT Data'!$A$1:$AF$1,0))))*$A$1),'Calcs - ACA values'!T16*$A$1)</f>
        <v>82.601915000000005</v>
      </c>
      <c r="W16" s="27">
        <f>IFERROR(INDEX('APT Data'!$A14:$AF14,MATCH('Calcs - New values'!W$3,'APT Data'!$A$1:$AF$1,0))+((('Calcs - ACA values'!U16)-(INDEX('APT Data'!$A14:$AF14,MATCH('Calcs - New values'!W$3,'APT Data'!$A$1:$AF$1,0))))*$A$1),'Calcs - ACA values'!U16*$A$1)</f>
        <v>119.09311</v>
      </c>
      <c r="X16" s="27">
        <f>IFERROR(INDEX('APT Data'!$A14:$AF14,MATCH('Calcs - New values'!X$3,'APT Data'!$A$1:$AF$1,0))+((('Calcs - ACA values'!V16)-(INDEX('APT Data'!$A14:$AF14,MATCH('Calcs - New values'!X$3,'APT Data'!$A$1:$AF$1,0))))*$A$1),'Calcs - ACA values'!V16*$A$1)</f>
        <v>779.73319500000002</v>
      </c>
      <c r="Y16" s="27">
        <f>IFERROR(INDEX('APT Data'!$A14:$AF14,MATCH('Calcs - New values'!Y$3,'APT Data'!$A$1:$AF$1,0))+((('Calcs - ACA values'!W16)-(INDEX('APT Data'!$A14:$AF14,MATCH('Calcs - New values'!Y$3,'APT Data'!$A$1:$AF$1,0))))*$A$1),'Calcs - ACA values'!W16*$A$1)</f>
        <v>1862.6014600000001</v>
      </c>
      <c r="Z16" s="27">
        <f>IFERROR(INDEX('APT Data'!$A14:$AF14,MATCH('Calcs - New values'!Z$3,'APT Data'!$A$1:$AF$1,0))+((('Calcs - ACA values'!X16)-(INDEX('APT Data'!$A14:$AF14,MATCH('Calcs - New values'!Z$3,'APT Data'!$A$1:$AF$1,0))))*$A$1),'Calcs - ACA values'!X16*$A$1)</f>
        <v>604.70454999999993</v>
      </c>
      <c r="AA16" s="27">
        <f>IFERROR(INDEX('APT Data'!$A14:$AF14,MATCH('Calcs - New values'!AA$3,'APT Data'!$A$1:$AF$1,0))+((('Calcs - ACA values'!Y16)-(INDEX('APT Data'!$A14:$AF14,MATCH('Calcs - New values'!AA$3,'APT Data'!$A$1:$AF$1,0))))*$A$1),'Calcs - ACA values'!Y16*$A$1)</f>
        <v>3063.517785</v>
      </c>
      <c r="AB16" s="27">
        <f>IFERROR(INDEX('APT Data'!$A14:$AF14,MATCH('Calcs - New values'!AB$3,'APT Data'!$A$1:$AF$1,0))+((('Calcs - ACA values'!Z16)-(INDEX('APT Data'!$A14:$AF14,MATCH('Calcs - New values'!AB$3,'APT Data'!$A$1:$AF$1,0))))*$A$1),'Calcs - ACA values'!Z16*$A$1)</f>
        <v>130935.5618</v>
      </c>
      <c r="AC16" s="27">
        <f>IFERROR(INDEX('APT Data'!$A14:$AF14,MATCH('Calcs - New values'!AC$3,'APT Data'!$A$1:$AF$1,0))+((('Calcs - ACA values'!AA16)-(INDEX('APT Data'!$A14:$AF14,MATCH('Calcs - New values'!AC$3,'APT Data'!$A$1:$AF$1,0))))*$A$1),'Calcs - ACA values'!AA16*$A$1)</f>
        <v>130935.5618</v>
      </c>
      <c r="AD16" s="27">
        <f>IFERROR(INDEX('APT Data'!$A14:$AF14,MATCH('Calcs - New values'!AD$3,'APT Data'!$A$1:$AF$1,0))+((('Calcs - ACA values'!AB16)-(INDEX('APT Data'!$A14:$AF14,MATCH('Calcs - New values'!AD$3,'APT Data'!$A$1:$AF$1,0))))*$A$1),'Calcs - ACA values'!AB16*$A$1)</f>
        <v>5327.1450000000004</v>
      </c>
      <c r="AE16" s="27">
        <f>IFERROR(INDEX('APT Data'!$A14:$AF14,MATCH('Calcs - New values'!AE$3,'APT Data'!$A$1:$AF$1,0))+((('Calcs - ACA values'!AC16)-(INDEX('APT Data'!$A14:$AF14,MATCH('Calcs - New values'!AE$3,'APT Data'!$A$1:$AF$1,0))))*$A$1),'Calcs - ACA values'!AC16*$A$1)</f>
        <v>8286.67</v>
      </c>
      <c r="AF16" s="27">
        <f>IFERROR(INDEX('APT Data'!$A14:$AF14,MATCH('Calcs - New values'!AF$3,'APT Data'!$A$1:$AF$1,0))+((('Calcs - ACA values'!AD16)-(INDEX('APT Data'!$A14:$AF14,MATCH('Calcs - New values'!AF$3,'APT Data'!$A$1:$AF$1,0))))*$A$1),'Calcs - ACA values'!AD16*$A$1)</f>
        <v>0</v>
      </c>
      <c r="AG16" s="27">
        <f>IFERROR(INDEX('APT Data'!$A14:$AF14,MATCH('Calcs - New values'!AG$3,'APT Data'!$A$1:$AF$1,0))+((('Calcs - ACA values'!AE16)-(INDEX('APT Data'!$A14:$AF14,MATCH('Calcs - New values'!AG$3,'APT Data'!$A$1:$AF$1,0))))*$A$1),'Calcs - ACA values'!AE16*$A$1)</f>
        <v>957.41189999999995</v>
      </c>
      <c r="AH16" s="27">
        <f>IFERROR(INDEX('APT Data'!$A14:$AF14,MATCH('Calcs - New values'!AH$3,'APT Data'!$A$1:$AF$1,0))+((('Calcs - ACA values'!AF16)-(INDEX('APT Data'!$A14:$AF14,MATCH('Calcs - New values'!AH$3,'APT Data'!$A$1:$AF$1,0))))*$A$1),'Calcs - ACA values'!AF16*$A$1)</f>
        <v>1008.49449</v>
      </c>
    </row>
    <row r="17" spans="1:34" x14ac:dyDescent="0.35">
      <c r="A17" s="11">
        <v>301</v>
      </c>
      <c r="B17" s="11" t="b">
        <f>A17='Calcs - ACA values'!A17</f>
        <v>1</v>
      </c>
      <c r="C17" s="11" t="b">
        <f>A17='APT Data'!A15</f>
        <v>1</v>
      </c>
      <c r="D17" s="18" t="s">
        <v>17</v>
      </c>
      <c r="E17" s="27">
        <f>IFERROR(INDEX('APT Data'!$A15:$AF15,MATCH('Calcs - New values'!E$3,'APT Data'!$A$1:$AF$1,0))+((('Calcs - ACA values'!C17)-(INDEX('APT Data'!$A15:$AF15,MATCH('Calcs - New values'!E$3,'APT Data'!$A$1:$AF$1,0))))*$A$1),'Calcs - ACA values'!C17*$A$1)</f>
        <v>3790.8489277430999</v>
      </c>
      <c r="F17" s="27">
        <f>IFERROR(INDEX('APT Data'!$A15:$AF15,MATCH('Calcs - New values'!F$3,'APT Data'!$A$1:$AF$1,0))+((('Calcs - ACA values'!D17)-(INDEX('APT Data'!$A15:$AF15,MATCH('Calcs - New values'!F$3,'APT Data'!$A$1:$AF$1,0))))*$A$1),'Calcs - ACA values'!D17*$A$1)</f>
        <v>5020.0867480650004</v>
      </c>
      <c r="G17" s="27">
        <f>IFERROR(INDEX('APT Data'!$A15:$AF15,MATCH('Calcs - New values'!G$3,'APT Data'!$A$1:$AF$1,0))+((('Calcs - ACA values'!E17)-(INDEX('APT Data'!$A15:$AF15,MATCH('Calcs - New values'!G$3,'APT Data'!$A$1:$AF$1,0))))*$A$1),'Calcs - ACA values'!E17*$A$1)</f>
        <v>5649.3443337044</v>
      </c>
      <c r="H17" s="27">
        <f>IFERROR(INDEX('APT Data'!$A15:$AF15,MATCH('Calcs - New values'!H$3,'APT Data'!$A$1:$AF$1,0))+((('Calcs - ACA values'!F17)-(INDEX('APT Data'!$A15:$AF15,MATCH('Calcs - New values'!H$3,'APT Data'!$A$1:$AF$1,0))))*$A$1),'Calcs - ACA values'!F17*$A$1)</f>
        <v>649.96637499999997</v>
      </c>
      <c r="I17" s="27">
        <f>IFERROR(INDEX('APT Data'!$A15:$AF15,MATCH('Calcs - New values'!I$3,'APT Data'!$A$1:$AF$1,0))+((('Calcs - ACA values'!G17)-(INDEX('APT Data'!$A15:$AF15,MATCH('Calcs - New values'!I$3,'APT Data'!$A$1:$AF$1,0))))*$A$1),'Calcs - ACA values'!G17*$A$1)</f>
        <v>949.00739999999996</v>
      </c>
      <c r="J17" s="27">
        <f>IFERROR(INDEX('APT Data'!$A15:$AF15,MATCH('Calcs - New values'!J$3,'APT Data'!$A$1:$AF$1,0))+((('Calcs - ACA values'!H17)-(INDEX('APT Data'!$A15:$AF15,MATCH('Calcs - New values'!J$3,'APT Data'!$A$1:$AF$1,0))))*$A$1),'Calcs - ACA values'!H17*$A$1)</f>
        <v>519.97310000000004</v>
      </c>
      <c r="K17" s="27">
        <f>IFERROR(INDEX('APT Data'!$A15:$AF15,MATCH('Calcs - New values'!K$3,'APT Data'!$A$1:$AF$1,0))+((('Calcs - ACA values'!I17)-(INDEX('APT Data'!$A15:$AF15,MATCH('Calcs - New values'!K$3,'APT Data'!$A$1:$AF$1,0))))*$A$1),'Calcs - ACA values'!I17*$A$1)</f>
        <v>519.97310000000004</v>
      </c>
      <c r="L17" s="27">
        <f>IFERROR(INDEX('APT Data'!$A15:$AF15,MATCH('Calcs - New values'!L$3,'APT Data'!$A$1:$AF$1,0))+((('Calcs - ACA values'!J17)-(INDEX('APT Data'!$A15:$AF15,MATCH('Calcs - New values'!L$3,'APT Data'!$A$1:$AF$1,0))))*$A$1),'Calcs - ACA values'!J17*$A$1)</f>
        <v>700.95069999999998</v>
      </c>
      <c r="M17" s="27">
        <f>IFERROR(INDEX('APT Data'!$A15:$AF15,MATCH('Calcs - New values'!M$3,'APT Data'!$A$1:$AF$1,0))+((('Calcs - ACA values'!K17)-(INDEX('APT Data'!$A15:$AF15,MATCH('Calcs - New values'!M$3,'APT Data'!$A$1:$AF$1,0))))*$A$1),'Calcs - ACA values'!K17*$A$1)</f>
        <v>977.03202499999998</v>
      </c>
      <c r="N17" s="27">
        <f>IFERROR(INDEX('APT Data'!$A15:$AF15,MATCH('Calcs - New values'!N$3,'APT Data'!$A$1:$AF$1,0))+((('Calcs - ACA values'!L17)-(INDEX('APT Data'!$A15:$AF15,MATCH('Calcs - New values'!N$3,'APT Data'!$A$1:$AF$1,0))))*$A$1),'Calcs - ACA values'!L17*$A$1)</f>
        <v>536.96787500000005</v>
      </c>
      <c r="O17" s="27">
        <f>IFERROR(INDEX('APT Data'!$A15:$AF15,MATCH('Calcs - New values'!O$3,'APT Data'!$A$1:$AF$1,0))+((('Calcs - ACA values'!M17)-(INDEX('APT Data'!$A15:$AF15,MATCH('Calcs - New values'!O$3,'APT Data'!$A$1:$AF$1,0))))*$A$1),'Calcs - ACA values'!M17*$A$1)</f>
        <v>768.02980000000002</v>
      </c>
      <c r="P17" s="27">
        <f>IFERROR(INDEX('APT Data'!$A15:$AF15,MATCH('Calcs - New values'!P$3,'APT Data'!$A$1:$AF$1,0))+((('Calcs - ACA values'!N17)-(INDEX('APT Data'!$A15:$AF15,MATCH('Calcs - New values'!P$3,'APT Data'!$A$1:$AF$1,0))))*$A$1),'Calcs - ACA values'!N17*$A$1)</f>
        <v>502.97832499999998</v>
      </c>
      <c r="Q17" s="27">
        <f>IFERROR(INDEX('APT Data'!$A15:$AF15,MATCH('Calcs - New values'!Q$3,'APT Data'!$A$1:$AF$1,0))+((('Calcs - ACA values'!O17)-(INDEX('APT Data'!$A15:$AF15,MATCH('Calcs - New values'!Q$3,'APT Data'!$A$1:$AF$1,0))))*$A$1),'Calcs - ACA values'!O17*$A$1)</f>
        <v>711.98054999999999</v>
      </c>
      <c r="R17" s="27">
        <f>IFERROR(INDEX('APT Data'!$A15:$AF15,MATCH('Calcs - New values'!R$3,'APT Data'!$A$1:$AF$1,0))+((('Calcs - ACA values'!P17)-(INDEX('APT Data'!$A15:$AF15,MATCH('Calcs - New values'!R$3,'APT Data'!$A$1:$AF$1,0))))*$A$1),'Calcs - ACA values'!P17*$A$1)</f>
        <v>463.02384999999998</v>
      </c>
      <c r="S17" s="27">
        <f>IFERROR(INDEX('APT Data'!$A15:$AF15,MATCH('Calcs - New values'!S$3,'APT Data'!$A$1:$AF$1,0))+((('Calcs - ACA values'!Q17)-(INDEX('APT Data'!$A15:$AF15,MATCH('Calcs - New values'!S$3,'APT Data'!$A$1:$AF$1,0))))*$A$1),'Calcs - ACA values'!Q17*$A$1)</f>
        <v>655.03129999999999</v>
      </c>
      <c r="T17" s="27">
        <f>IFERROR(INDEX('APT Data'!$A15:$AF15,MATCH('Calcs - New values'!T$3,'APT Data'!$A$1:$AF$1,0))+((('Calcs - ACA values'!R17)-(INDEX('APT Data'!$A15:$AF15,MATCH('Calcs - New values'!T$3,'APT Data'!$A$1:$AF$1,0))))*$A$1),'Calcs - ACA values'!R17*$A$1)</f>
        <v>293.97609999999997</v>
      </c>
      <c r="U17" s="27">
        <f>IFERROR(INDEX('APT Data'!$A15:$AF15,MATCH('Calcs - New values'!U$3,'APT Data'!$A$1:$AF$1,0))+((('Calcs - ACA values'!S17)-(INDEX('APT Data'!$A15:$AF15,MATCH('Calcs - New values'!U$3,'APT Data'!$A$1:$AF$1,0))))*$A$1),'Calcs - ACA values'!S17*$A$1)</f>
        <v>468.98877499999998</v>
      </c>
      <c r="V17" s="27">
        <f>IFERROR(INDEX('APT Data'!$A15:$AF15,MATCH('Calcs - New values'!V$3,'APT Data'!$A$1:$AF$1,0))+((('Calcs - ACA values'!T17)-(INDEX('APT Data'!$A15:$AF15,MATCH('Calcs - New values'!V$3,'APT Data'!$A$1:$AF$1,0))))*$A$1),'Calcs - ACA values'!T17*$A$1)</f>
        <v>242.99177499999999</v>
      </c>
      <c r="W17" s="27">
        <f>IFERROR(INDEX('APT Data'!$A15:$AF15,MATCH('Calcs - New values'!W$3,'APT Data'!$A$1:$AF$1,0))+((('Calcs - ACA values'!U17)-(INDEX('APT Data'!$A15:$AF15,MATCH('Calcs - New values'!W$3,'APT Data'!$A$1:$AF$1,0))))*$A$1),'Calcs - ACA values'!U17*$A$1)</f>
        <v>350.02535</v>
      </c>
      <c r="X17" s="27">
        <f>IFERROR(INDEX('APT Data'!$A15:$AF15,MATCH('Calcs - New values'!X$3,'APT Data'!$A$1:$AF$1,0))+((('Calcs - ACA values'!V17)-(INDEX('APT Data'!$A15:$AF15,MATCH('Calcs - New values'!X$3,'APT Data'!$A$1:$AF$1,0))))*$A$1),'Calcs - ACA values'!V17*$A$1)</f>
        <v>1237.0185750000001</v>
      </c>
      <c r="Y17" s="27">
        <f>IFERROR(INDEX('APT Data'!$A15:$AF15,MATCH('Calcs - New values'!Y$3,'APT Data'!$A$1:$AF$1,0))+((('Calcs - ACA values'!W17)-(INDEX('APT Data'!$A15:$AF15,MATCH('Calcs - New values'!Y$3,'APT Data'!$A$1:$AF$1,0))))*$A$1),'Calcs - ACA values'!W17*$A$1)</f>
        <v>1875.9550999999999</v>
      </c>
      <c r="Z17" s="27">
        <f>IFERROR(INDEX('APT Data'!$A15:$AF15,MATCH('Calcs - New values'!Z$3,'APT Data'!$A$1:$AF$1,0))+((('Calcs - ACA values'!X17)-(INDEX('APT Data'!$A15:$AF15,MATCH('Calcs - New values'!Z$3,'APT Data'!$A$1:$AF$1,0))))*$A$1),'Calcs - ACA values'!X17*$A$1)</f>
        <v>621.04174999999998</v>
      </c>
      <c r="AA17" s="27">
        <f>IFERROR(INDEX('APT Data'!$A15:$AF15,MATCH('Calcs - New values'!AA$3,'APT Data'!$A$1:$AF$1,0))+((('Calcs - ACA values'!Y17)-(INDEX('APT Data'!$A15:$AF15,MATCH('Calcs - New values'!AA$3,'APT Data'!$A$1:$AF$1,0))))*$A$1),'Calcs - ACA values'!Y17*$A$1)</f>
        <v>1677.9827250000001</v>
      </c>
      <c r="AB17" s="27">
        <f>IFERROR(INDEX('APT Data'!$A15:$AF15,MATCH('Calcs - New values'!AB$3,'APT Data'!$A$1:$AF$1,0))+((('Calcs - ACA values'!Z17)-(INDEX('APT Data'!$A15:$AF15,MATCH('Calcs - New values'!AB$3,'APT Data'!$A$1:$AF$1,0))))*$A$1),'Calcs - ACA values'!Z17*$A$1)</f>
        <v>133096.033</v>
      </c>
      <c r="AC17" s="27">
        <f>IFERROR(INDEX('APT Data'!$A15:$AF15,MATCH('Calcs - New values'!AC$3,'APT Data'!$A$1:$AF$1,0))+((('Calcs - ACA values'!AA17)-(INDEX('APT Data'!$A15:$AF15,MATCH('Calcs - New values'!AC$3,'APT Data'!$A$1:$AF$1,0))))*$A$1),'Calcs - ACA values'!AA17*$A$1)</f>
        <v>133096.033</v>
      </c>
      <c r="AD17" s="27">
        <f>IFERROR(INDEX('APT Data'!$A15:$AF15,MATCH('Calcs - New values'!AD$3,'APT Data'!$A$1:$AF$1,0))+((('Calcs - ACA values'!AB17)-(INDEX('APT Data'!$A15:$AF15,MATCH('Calcs - New values'!AD$3,'APT Data'!$A$1:$AF$1,0))))*$A$1),'Calcs - ACA values'!AB17*$A$1)</f>
        <v>5084.3250000000007</v>
      </c>
      <c r="AE17" s="27">
        <f>IFERROR(INDEX('APT Data'!$A15:$AF15,MATCH('Calcs - New values'!AE$3,'APT Data'!$A$1:$AF$1,0))+((('Calcs - ACA values'!AC17)-(INDEX('APT Data'!$A15:$AF15,MATCH('Calcs - New values'!AE$3,'APT Data'!$A$1:$AF$1,0))))*$A$1),'Calcs - ACA values'!AC17*$A$1)</f>
        <v>7908.9500000000007</v>
      </c>
      <c r="AF17" s="27">
        <f>IFERROR(INDEX('APT Data'!$A15:$AF15,MATCH('Calcs - New values'!AF$3,'APT Data'!$A$1:$AF$1,0))+((('Calcs - ACA values'!AD17)-(INDEX('APT Data'!$A15:$AF15,MATCH('Calcs - New values'!AF$3,'APT Data'!$A$1:$AF$1,0))))*$A$1),'Calcs - ACA values'!AD17*$A$1)</f>
        <v>0</v>
      </c>
      <c r="AG17" s="27">
        <f>IFERROR(INDEX('APT Data'!$A15:$AF15,MATCH('Calcs - New values'!AG$3,'APT Data'!$A$1:$AF$1,0))+((('Calcs - ACA values'!AE17)-(INDEX('APT Data'!$A15:$AF15,MATCH('Calcs - New values'!AG$3,'APT Data'!$A$1:$AF$1,0))))*$A$1),'Calcs - ACA values'!AE17*$A$1)</f>
        <v>1106.9865</v>
      </c>
      <c r="AH17" s="27">
        <f>IFERROR(INDEX('APT Data'!$A15:$AF15,MATCH('Calcs - New values'!AH$3,'APT Data'!$A$1:$AF$1,0))+((('Calcs - ACA values'!AF17)-(INDEX('APT Data'!$A15:$AF15,MATCH('Calcs - New values'!AH$3,'APT Data'!$A$1:$AF$1,0))))*$A$1),'Calcs - ACA values'!AF17*$A$1)</f>
        <v>1582.15065</v>
      </c>
    </row>
    <row r="18" spans="1:34" x14ac:dyDescent="0.35">
      <c r="A18" s="11">
        <v>302</v>
      </c>
      <c r="B18" s="11" t="b">
        <f>A18='Calcs - ACA values'!A18</f>
        <v>1</v>
      </c>
      <c r="C18" s="11" t="b">
        <f>A18='APT Data'!A16</f>
        <v>1</v>
      </c>
      <c r="D18" s="18" t="s">
        <v>18</v>
      </c>
      <c r="E18" s="27">
        <f>IFERROR(INDEX('APT Data'!$A16:$AF16,MATCH('Calcs - New values'!E$3,'APT Data'!$A$1:$AF$1,0))+((('Calcs - ACA values'!C18)-(INDEX('APT Data'!$A16:$AF16,MATCH('Calcs - New values'!E$3,'APT Data'!$A$1:$AF$1,0))))*$A$1),'Calcs - ACA values'!C18*$A$1)</f>
        <v>3432.2399459999997</v>
      </c>
      <c r="F18" s="27">
        <f>IFERROR(INDEX('APT Data'!$A16:$AF16,MATCH('Calcs - New values'!F$3,'APT Data'!$A$1:$AF$1,0))+((('Calcs - ACA values'!D18)-(INDEX('APT Data'!$A16:$AF16,MATCH('Calcs - New values'!F$3,'APT Data'!$A$1:$AF$1,0))))*$A$1),'Calcs - ACA values'!D18*$A$1)</f>
        <v>4840.0804079999998</v>
      </c>
      <c r="G18" s="27">
        <f>IFERROR(INDEX('APT Data'!$A16:$AF16,MATCH('Calcs - New values'!G$3,'APT Data'!$A$1:$AF$1,0))+((('Calcs - ACA values'!E18)-(INDEX('APT Data'!$A16:$AF16,MATCH('Calcs - New values'!G$3,'APT Data'!$A$1:$AF$1,0))))*$A$1),'Calcs - ACA values'!E18*$A$1)</f>
        <v>5454.4396259999994</v>
      </c>
      <c r="H18" s="27">
        <f>IFERROR(INDEX('APT Data'!$A16:$AF16,MATCH('Calcs - New values'!H$3,'APT Data'!$A$1:$AF$1,0))+((('Calcs - ACA values'!F18)-(INDEX('APT Data'!$A16:$AF16,MATCH('Calcs - New values'!H$3,'APT Data'!$A$1:$AF$1,0))))*$A$1),'Calcs - ACA values'!F18*$A$1)</f>
        <v>631.93965000000003</v>
      </c>
      <c r="I18" s="27">
        <f>IFERROR(INDEX('APT Data'!$A16:$AF16,MATCH('Calcs - New values'!I$3,'APT Data'!$A$1:$AF$1,0))+((('Calcs - ACA values'!G18)-(INDEX('APT Data'!$A16:$AF16,MATCH('Calcs - New values'!I$3,'APT Data'!$A$1:$AF$1,0))))*$A$1),'Calcs - ACA values'!G18*$A$1)</f>
        <v>923.17967999999996</v>
      </c>
      <c r="J18" s="27">
        <f>IFERROR(INDEX('APT Data'!$A16:$AF16,MATCH('Calcs - New values'!J$3,'APT Data'!$A$1:$AF$1,0))+((('Calcs - ACA values'!H18)-(INDEX('APT Data'!$A16:$AF16,MATCH('Calcs - New values'!J$3,'APT Data'!$A$1:$AF$1,0))))*$A$1),'Calcs - ACA values'!H18*$A$1)</f>
        <v>505.54992000000004</v>
      </c>
      <c r="K18" s="27">
        <f>IFERROR(INDEX('APT Data'!$A16:$AF16,MATCH('Calcs - New values'!K$3,'APT Data'!$A$1:$AF$1,0))+((('Calcs - ACA values'!I18)-(INDEX('APT Data'!$A16:$AF16,MATCH('Calcs - New values'!K$3,'APT Data'!$A$1:$AF$1,0))))*$A$1),'Calcs - ACA values'!I18*$A$1)</f>
        <v>505.54992000000004</v>
      </c>
      <c r="L18" s="27">
        <f>IFERROR(INDEX('APT Data'!$A16:$AF16,MATCH('Calcs - New values'!L$3,'APT Data'!$A$1:$AF$1,0))+((('Calcs - ACA values'!J18)-(INDEX('APT Data'!$A16:$AF16,MATCH('Calcs - New values'!L$3,'APT Data'!$A$1:$AF$1,0))))*$A$1),'Calcs - ACA values'!J18*$A$1)</f>
        <v>681.39023999999995</v>
      </c>
      <c r="M18" s="27">
        <f>IFERROR(INDEX('APT Data'!$A16:$AF16,MATCH('Calcs - New values'!M$3,'APT Data'!$A$1:$AF$1,0))+((('Calcs - ACA values'!K18)-(INDEX('APT Data'!$A16:$AF16,MATCH('Calcs - New values'!M$3,'APT Data'!$A$1:$AF$1,0))))*$A$1),'Calcs - ACA values'!K18*$A$1)</f>
        <v>950.65022999999997</v>
      </c>
      <c r="N18" s="27">
        <f>IFERROR(INDEX('APT Data'!$A16:$AF16,MATCH('Calcs - New values'!N$3,'APT Data'!$A$1:$AF$1,0))+((('Calcs - ACA values'!L18)-(INDEX('APT Data'!$A16:$AF16,MATCH('Calcs - New values'!N$3,'APT Data'!$A$1:$AF$1,0))))*$A$1),'Calcs - ACA values'!L18*$A$1)</f>
        <v>522.03044999999997</v>
      </c>
      <c r="O18" s="27">
        <f>IFERROR(INDEX('APT Data'!$A16:$AF16,MATCH('Calcs - New values'!O$3,'APT Data'!$A$1:$AF$1,0))+((('Calcs - ACA values'!M18)-(INDEX('APT Data'!$A16:$AF16,MATCH('Calcs - New values'!O$3,'APT Data'!$A$1:$AF$1,0))))*$A$1),'Calcs - ACA values'!M18*$A$1)</f>
        <v>747.33036000000004</v>
      </c>
      <c r="P18" s="27">
        <f>IFERROR(INDEX('APT Data'!$A16:$AF16,MATCH('Calcs - New values'!P$3,'APT Data'!$A$1:$AF$1,0))+((('Calcs - ACA values'!N18)-(INDEX('APT Data'!$A16:$AF16,MATCH('Calcs - New values'!P$3,'APT Data'!$A$1:$AF$1,0))))*$A$1),'Calcs - ACA values'!N18*$A$1)</f>
        <v>489.06038999999998</v>
      </c>
      <c r="Q18" s="27">
        <f>IFERROR(INDEX('APT Data'!$A16:$AF16,MATCH('Calcs - New values'!Q$3,'APT Data'!$A$1:$AF$1,0))+((('Calcs - ACA values'!O18)-(INDEX('APT Data'!$A16:$AF16,MATCH('Calcs - New values'!Q$3,'APT Data'!$A$1:$AF$1,0))))*$A$1),'Calcs - ACA values'!O18*$A$1)</f>
        <v>692.38026000000002</v>
      </c>
      <c r="R18" s="27">
        <f>IFERROR(INDEX('APT Data'!$A16:$AF16,MATCH('Calcs - New values'!R$3,'APT Data'!$A$1:$AF$1,0))+((('Calcs - ACA values'!P18)-(INDEX('APT Data'!$A16:$AF16,MATCH('Calcs - New values'!R$3,'APT Data'!$A$1:$AF$1,0))))*$A$1),'Calcs - ACA values'!P18*$A$1)</f>
        <v>450.59982000000002</v>
      </c>
      <c r="S18" s="27">
        <f>IFERROR(INDEX('APT Data'!$A16:$AF16,MATCH('Calcs - New values'!S$3,'APT Data'!$A$1:$AF$1,0))+((('Calcs - ACA values'!Q18)-(INDEX('APT Data'!$A16:$AF16,MATCH('Calcs - New values'!S$3,'APT Data'!$A$1:$AF$1,0))))*$A$1),'Calcs - ACA values'!Q18*$A$1)</f>
        <v>637.43016</v>
      </c>
      <c r="T18" s="27">
        <f>IFERROR(INDEX('APT Data'!$A16:$AF16,MATCH('Calcs - New values'!T$3,'APT Data'!$A$1:$AF$1,0))+((('Calcs - ACA values'!R18)-(INDEX('APT Data'!$A16:$AF16,MATCH('Calcs - New values'!T$3,'APT Data'!$A$1:$AF$1,0))))*$A$1),'Calcs - ACA values'!R18*$A$1)</f>
        <v>285.74952000000002</v>
      </c>
      <c r="U18" s="27">
        <f>IFERROR(INDEX('APT Data'!$A16:$AF16,MATCH('Calcs - New values'!U$3,'APT Data'!$A$1:$AF$1,0))+((('Calcs - ACA values'!S18)-(INDEX('APT Data'!$A16:$AF16,MATCH('Calcs - New values'!U$3,'APT Data'!$A$1:$AF$1,0))))*$A$1),'Calcs - ACA values'!S18*$A$1)</f>
        <v>456.09032999999999</v>
      </c>
      <c r="V18" s="27">
        <f>IFERROR(INDEX('APT Data'!$A16:$AF16,MATCH('Calcs - New values'!V$3,'APT Data'!$A$1:$AF$1,0))+((('Calcs - ACA values'!T18)-(INDEX('APT Data'!$A16:$AF16,MATCH('Calcs - New values'!V$3,'APT Data'!$A$1:$AF$1,0))))*$A$1),'Calcs - ACA values'!T18*$A$1)</f>
        <v>236.28993</v>
      </c>
      <c r="W18" s="27">
        <f>IFERROR(INDEX('APT Data'!$A16:$AF16,MATCH('Calcs - New values'!W$3,'APT Data'!$A$1:$AF$1,0))+((('Calcs - ACA values'!U18)-(INDEX('APT Data'!$A16:$AF16,MATCH('Calcs - New values'!W$3,'APT Data'!$A$1:$AF$1,0))))*$A$1),'Calcs - ACA values'!U18*$A$1)</f>
        <v>340.69961999999998</v>
      </c>
      <c r="X18" s="27">
        <f>IFERROR(INDEX('APT Data'!$A16:$AF16,MATCH('Calcs - New values'!X$3,'APT Data'!$A$1:$AF$1,0))+((('Calcs - ACA values'!V18)-(INDEX('APT Data'!$A16:$AF16,MATCH('Calcs - New values'!X$3,'APT Data'!$A$1:$AF$1,0))))*$A$1),'Calcs - ACA values'!V18*$A$1)</f>
        <v>1203.4296900000002</v>
      </c>
      <c r="Y18" s="27">
        <f>IFERROR(INDEX('APT Data'!$A16:$AF16,MATCH('Calcs - New values'!Y$3,'APT Data'!$A$1:$AF$1,0))+((('Calcs - ACA values'!W18)-(INDEX('APT Data'!$A16:$AF16,MATCH('Calcs - New values'!Y$3,'APT Data'!$A$1:$AF$1,0))))*$A$1),'Calcs - ACA values'!W18*$A$1)</f>
        <v>1824.37032</v>
      </c>
      <c r="Z18" s="27">
        <f>IFERROR(INDEX('APT Data'!$A16:$AF16,MATCH('Calcs - New values'!Z$3,'APT Data'!$A$1:$AF$1,0))+((('Calcs - ACA values'!X18)-(INDEX('APT Data'!$A16:$AF16,MATCH('Calcs - New values'!Z$3,'APT Data'!$A$1:$AF$1,0))))*$A$1),'Calcs - ACA values'!X18*$A$1)</f>
        <v>604.46010000000001</v>
      </c>
      <c r="AA18" s="27">
        <f>IFERROR(INDEX('APT Data'!$A16:$AF16,MATCH('Calcs - New values'!AA$3,'APT Data'!$A$1:$AF$1,0))+((('Calcs - ACA values'!Y18)-(INDEX('APT Data'!$A16:$AF16,MATCH('Calcs - New values'!AA$3,'APT Data'!$A$1:$AF$1,0))))*$A$1),'Calcs - ACA values'!Y18*$A$1)</f>
        <v>1632.0404699999999</v>
      </c>
      <c r="AB18" s="27">
        <f>IFERROR(INDEX('APT Data'!$A16:$AF16,MATCH('Calcs - New values'!AB$3,'APT Data'!$A$1:$AF$1,0))+((('Calcs - ACA values'!Z18)-(INDEX('APT Data'!$A16:$AF16,MATCH('Calcs - New values'!AB$3,'APT Data'!$A$1:$AF$1,0))))*$A$1),'Calcs - ACA values'!Z18*$A$1)</f>
        <v>129464.55959999999</v>
      </c>
      <c r="AC18" s="27">
        <f>IFERROR(INDEX('APT Data'!$A16:$AF16,MATCH('Calcs - New values'!AC$3,'APT Data'!$A$1:$AF$1,0))+((('Calcs - ACA values'!AA18)-(INDEX('APT Data'!$A16:$AF16,MATCH('Calcs - New values'!AC$3,'APT Data'!$A$1:$AF$1,0))))*$A$1),'Calcs - ACA values'!AA18*$A$1)</f>
        <v>129464.55959999999</v>
      </c>
      <c r="AD18" s="27">
        <f>IFERROR(INDEX('APT Data'!$A16:$AF16,MATCH('Calcs - New values'!AD$3,'APT Data'!$A$1:$AF$1,0))+((('Calcs - ACA values'!AB18)-(INDEX('APT Data'!$A16:$AF16,MATCH('Calcs - New values'!AD$3,'APT Data'!$A$1:$AF$1,0))))*$A$1),'Calcs - ACA values'!AB18*$A$1)</f>
        <v>4945.59</v>
      </c>
      <c r="AE18" s="27">
        <f>IFERROR(INDEX('APT Data'!$A16:$AF16,MATCH('Calcs - New values'!AE$3,'APT Data'!$A$1:$AF$1,0))+((('Calcs - ACA values'!AC18)-(INDEX('APT Data'!$A16:$AF16,MATCH('Calcs - New values'!AE$3,'APT Data'!$A$1:$AF$1,0))))*$A$1),'Calcs - ACA values'!AC18*$A$1)</f>
        <v>7693.1400000000012</v>
      </c>
      <c r="AF18" s="27">
        <f>IFERROR(INDEX('APT Data'!$A16:$AF16,MATCH('Calcs - New values'!AF$3,'APT Data'!$A$1:$AF$1,0))+((('Calcs - ACA values'!AD18)-(INDEX('APT Data'!$A16:$AF16,MATCH('Calcs - New values'!AF$3,'APT Data'!$A$1:$AF$1,0))))*$A$1),'Calcs - ACA values'!AD18*$A$1)</f>
        <v>0</v>
      </c>
      <c r="AG18" s="27">
        <f>IFERROR(INDEX('APT Data'!$A16:$AF16,MATCH('Calcs - New values'!AG$3,'APT Data'!$A$1:$AF$1,0))+((('Calcs - ACA values'!AE18)-(INDEX('APT Data'!$A16:$AF16,MATCH('Calcs - New values'!AG$3,'APT Data'!$A$1:$AF$1,0))))*$A$1),'Calcs - ACA values'!AE18*$A$1)</f>
        <v>989.11980000000005</v>
      </c>
      <c r="AH18" s="27">
        <f>IFERROR(INDEX('APT Data'!$A16:$AF16,MATCH('Calcs - New values'!AH$3,'APT Data'!$A$1:$AF$1,0))+((('Calcs - ACA values'!AF18)-(INDEX('APT Data'!$A16:$AF16,MATCH('Calcs - New values'!AH$3,'APT Data'!$A$1:$AF$1,0))))*$A$1),'Calcs - ACA values'!AF18*$A$1)</f>
        <v>1417.7395799999999</v>
      </c>
    </row>
    <row r="19" spans="1:34" x14ac:dyDescent="0.35">
      <c r="A19" s="11">
        <v>303</v>
      </c>
      <c r="B19" s="11" t="b">
        <f>A19='Calcs - ACA values'!A19</f>
        <v>1</v>
      </c>
      <c r="C19" s="11" t="b">
        <f>A19='APT Data'!A17</f>
        <v>1</v>
      </c>
      <c r="D19" s="18" t="s">
        <v>19</v>
      </c>
      <c r="E19" s="27">
        <f>IFERROR(INDEX('APT Data'!$A17:$AF17,MATCH('Calcs - New values'!E$3,'APT Data'!$A$1:$AF$1,0))+((('Calcs - ACA values'!C19)-(INDEX('APT Data'!$A17:$AF17,MATCH('Calcs - New values'!E$3,'APT Data'!$A$1:$AF$1,0))))*$A$1),'Calcs - ACA values'!C19*$A$1)</f>
        <v>3371.0497020000003</v>
      </c>
      <c r="F19" s="27">
        <f>IFERROR(INDEX('APT Data'!$A17:$AF17,MATCH('Calcs - New values'!F$3,'APT Data'!$A$1:$AF$1,0))+((('Calcs - ACA values'!D19)-(INDEX('APT Data'!$A17:$AF17,MATCH('Calcs - New values'!F$3,'APT Data'!$A$1:$AF$1,0))))*$A$1),'Calcs - ACA values'!D19*$A$1)</f>
        <v>4753.8006960000002</v>
      </c>
      <c r="G19" s="27">
        <f>IFERROR(INDEX('APT Data'!$A17:$AF17,MATCH('Calcs - New values'!G$3,'APT Data'!$A$1:$AF$1,0))+((('Calcs - ACA values'!E19)-(INDEX('APT Data'!$A17:$AF17,MATCH('Calcs - New values'!G$3,'APT Data'!$A$1:$AF$1,0))))*$A$1),'Calcs - ACA values'!E19*$A$1)</f>
        <v>5357.1968619999998</v>
      </c>
      <c r="H19" s="27">
        <f>IFERROR(INDEX('APT Data'!$A17:$AF17,MATCH('Calcs - New values'!H$3,'APT Data'!$A$1:$AF$1,0))+((('Calcs - ACA values'!F19)-(INDEX('APT Data'!$A17:$AF17,MATCH('Calcs - New values'!H$3,'APT Data'!$A$1:$AF$1,0))))*$A$1),'Calcs - ACA values'!F19*$A$1)</f>
        <v>622.57955000000004</v>
      </c>
      <c r="I19" s="27">
        <f>IFERROR(INDEX('APT Data'!$A17:$AF17,MATCH('Calcs - New values'!I$3,'APT Data'!$A$1:$AF$1,0))+((('Calcs - ACA values'!G19)-(INDEX('APT Data'!$A17:$AF17,MATCH('Calcs - New values'!I$3,'APT Data'!$A$1:$AF$1,0))))*$A$1),'Calcs - ACA values'!G19*$A$1)</f>
        <v>909.50016000000005</v>
      </c>
      <c r="J19" s="27">
        <f>IFERROR(INDEX('APT Data'!$A17:$AF17,MATCH('Calcs - New values'!J$3,'APT Data'!$A$1:$AF$1,0))+((('Calcs - ACA values'!H19)-(INDEX('APT Data'!$A17:$AF17,MATCH('Calcs - New values'!J$3,'APT Data'!$A$1:$AF$1,0))))*$A$1),'Calcs - ACA values'!H19*$A$1)</f>
        <v>498.06004000000001</v>
      </c>
      <c r="K19" s="27">
        <f>IFERROR(INDEX('APT Data'!$A17:$AF17,MATCH('Calcs - New values'!K$3,'APT Data'!$A$1:$AF$1,0))+((('Calcs - ACA values'!I19)-(INDEX('APT Data'!$A17:$AF17,MATCH('Calcs - New values'!K$3,'APT Data'!$A$1:$AF$1,0))))*$A$1),'Calcs - ACA values'!I19*$A$1)</f>
        <v>498.06004000000001</v>
      </c>
      <c r="L19" s="27">
        <f>IFERROR(INDEX('APT Data'!$A17:$AF17,MATCH('Calcs - New values'!L$3,'APT Data'!$A$1:$AF$1,0))+((('Calcs - ACA values'!J19)-(INDEX('APT Data'!$A17:$AF17,MATCH('Calcs - New values'!L$3,'APT Data'!$A$1:$AF$1,0))))*$A$1),'Calcs - ACA values'!J19*$A$1)</f>
        <v>671.29987999999992</v>
      </c>
      <c r="M19" s="27">
        <f>IFERROR(INDEX('APT Data'!$A17:$AF17,MATCH('Calcs - New values'!M$3,'APT Data'!$A$1:$AF$1,0))+((('Calcs - ACA values'!K19)-(INDEX('APT Data'!$A17:$AF17,MATCH('Calcs - New values'!M$3,'APT Data'!$A$1:$AF$1,0))))*$A$1),'Calcs - ACA values'!K19*$A$1)</f>
        <v>936.57001000000002</v>
      </c>
      <c r="N19" s="27">
        <f>IFERROR(INDEX('APT Data'!$A17:$AF17,MATCH('Calcs - New values'!N$3,'APT Data'!$A$1:$AF$1,0))+((('Calcs - ACA values'!L19)-(INDEX('APT Data'!$A17:$AF17,MATCH('Calcs - New values'!N$3,'APT Data'!$A$1:$AF$1,0))))*$A$1),'Calcs - ACA values'!L19*$A$1)</f>
        <v>514.03015000000005</v>
      </c>
      <c r="O19" s="27">
        <f>IFERROR(INDEX('APT Data'!$A17:$AF17,MATCH('Calcs - New values'!O$3,'APT Data'!$A$1:$AF$1,0))+((('Calcs - ACA values'!M19)-(INDEX('APT Data'!$A17:$AF17,MATCH('Calcs - New values'!O$3,'APT Data'!$A$1:$AF$1,0))))*$A$1),'Calcs - ACA values'!M19*$A$1)</f>
        <v>736.26031999999998</v>
      </c>
      <c r="P19" s="27">
        <f>IFERROR(INDEX('APT Data'!$A17:$AF17,MATCH('Calcs - New values'!P$3,'APT Data'!$A$1:$AF$1,0))+((('Calcs - ACA values'!N19)-(INDEX('APT Data'!$A17:$AF17,MATCH('Calcs - New values'!P$3,'APT Data'!$A$1:$AF$1,0))))*$A$1),'Calcs - ACA values'!N19*$A$1)</f>
        <v>481.81993</v>
      </c>
      <c r="Q19" s="27">
        <f>IFERROR(INDEX('APT Data'!$A17:$AF17,MATCH('Calcs - New values'!Q$3,'APT Data'!$A$1:$AF$1,0))+((('Calcs - ACA values'!O19)-(INDEX('APT Data'!$A17:$AF17,MATCH('Calcs - New values'!Q$3,'APT Data'!$A$1:$AF$1,0))))*$A$1),'Calcs - ACA values'!O19*$A$1)</f>
        <v>682.12962000000005</v>
      </c>
      <c r="R19" s="27">
        <f>IFERROR(INDEX('APT Data'!$A17:$AF17,MATCH('Calcs - New values'!R$3,'APT Data'!$A$1:$AF$1,0))+((('Calcs - ACA values'!P19)-(INDEX('APT Data'!$A17:$AF17,MATCH('Calcs - New values'!R$3,'APT Data'!$A$1:$AF$1,0))))*$A$1),'Calcs - ACA values'!P19*$A$1)</f>
        <v>443.92034000000001</v>
      </c>
      <c r="S19" s="27">
        <f>IFERROR(INDEX('APT Data'!$A17:$AF17,MATCH('Calcs - New values'!S$3,'APT Data'!$A$1:$AF$1,0))+((('Calcs - ACA values'!Q19)-(INDEX('APT Data'!$A17:$AF17,MATCH('Calcs - New values'!S$3,'APT Data'!$A$1:$AF$1,0))))*$A$1),'Calcs - ACA values'!Q19*$A$1)</f>
        <v>627.98991999999998</v>
      </c>
      <c r="T19" s="27">
        <f>IFERROR(INDEX('APT Data'!$A17:$AF17,MATCH('Calcs - New values'!T$3,'APT Data'!$A$1:$AF$1,0))+((('Calcs - ACA values'!R19)-(INDEX('APT Data'!$A17:$AF17,MATCH('Calcs - New values'!T$3,'APT Data'!$A$1:$AF$1,0))))*$A$1),'Calcs - ACA values'!R19*$A$1)</f>
        <v>281.51024000000001</v>
      </c>
      <c r="U19" s="27">
        <f>IFERROR(INDEX('APT Data'!$A17:$AF17,MATCH('Calcs - New values'!U$3,'APT Data'!$A$1:$AF$1,0))+((('Calcs - ACA values'!S19)-(INDEX('APT Data'!$A17:$AF17,MATCH('Calcs - New values'!U$3,'APT Data'!$A$1:$AF$1,0))))*$A$1),'Calcs - ACA values'!S19*$A$1)</f>
        <v>449.33970999999997</v>
      </c>
      <c r="V19" s="27">
        <f>IFERROR(INDEX('APT Data'!$A17:$AF17,MATCH('Calcs - New values'!V$3,'APT Data'!$A$1:$AF$1,0))+((('Calcs - ACA values'!T19)-(INDEX('APT Data'!$A17:$AF17,MATCH('Calcs - New values'!V$3,'APT Data'!$A$1:$AF$1,0))))*$A$1),'Calcs - ACA values'!T19*$A$1)</f>
        <v>232.78990999999999</v>
      </c>
      <c r="W19" s="27">
        <f>IFERROR(INDEX('APT Data'!$A17:$AF17,MATCH('Calcs - New values'!W$3,'APT Data'!$A$1:$AF$1,0))+((('Calcs - ACA values'!U19)-(INDEX('APT Data'!$A17:$AF17,MATCH('Calcs - New values'!W$3,'APT Data'!$A$1:$AF$1,0))))*$A$1),'Calcs - ACA values'!U19*$A$1)</f>
        <v>335.64993999999996</v>
      </c>
      <c r="X19" s="27">
        <f>IFERROR(INDEX('APT Data'!$A17:$AF17,MATCH('Calcs - New values'!X$3,'APT Data'!$A$1:$AF$1,0))+((('Calcs - ACA values'!V19)-(INDEX('APT Data'!$A17:$AF17,MATCH('Calcs - New values'!X$3,'APT Data'!$A$1:$AF$1,0))))*$A$1),'Calcs - ACA values'!V19*$A$1)</f>
        <v>1185.6000299999998</v>
      </c>
      <c r="Y19" s="27">
        <f>IFERROR(INDEX('APT Data'!$A17:$AF17,MATCH('Calcs - New values'!Y$3,'APT Data'!$A$1:$AF$1,0))+((('Calcs - ACA values'!W19)-(INDEX('APT Data'!$A17:$AF17,MATCH('Calcs - New values'!Y$3,'APT Data'!$A$1:$AF$1,0))))*$A$1),'Calcs - ACA values'!W19*$A$1)</f>
        <v>1797.3498399999999</v>
      </c>
      <c r="Z19" s="27">
        <f>IFERROR(INDEX('APT Data'!$A17:$AF17,MATCH('Calcs - New values'!Z$3,'APT Data'!$A$1:$AF$1,0))+((('Calcs - ACA values'!X19)-(INDEX('APT Data'!$A17:$AF17,MATCH('Calcs - New values'!Z$3,'APT Data'!$A$1:$AF$1,0))))*$A$1),'Calcs - ACA values'!X19*$A$1)</f>
        <v>595.50969999999995</v>
      </c>
      <c r="AA19" s="27">
        <f>IFERROR(INDEX('APT Data'!$A17:$AF17,MATCH('Calcs - New values'!AA$3,'APT Data'!$A$1:$AF$1,0))+((('Calcs - ACA values'!Y19)-(INDEX('APT Data'!$A17:$AF17,MATCH('Calcs - New values'!AA$3,'APT Data'!$A$1:$AF$1,0))))*$A$1),'Calcs - ACA values'!Y19*$A$1)</f>
        <v>1607.8698899999999</v>
      </c>
      <c r="AB19" s="27">
        <f>IFERROR(INDEX('APT Data'!$A17:$AF17,MATCH('Calcs - New values'!AB$3,'APT Data'!$A$1:$AF$1,0))+((('Calcs - ACA values'!Z19)-(INDEX('APT Data'!$A17:$AF17,MATCH('Calcs - New values'!AB$3,'APT Data'!$A$1:$AF$1,0))))*$A$1),'Calcs - ACA values'!Z19*$A$1)</f>
        <v>127546.7702</v>
      </c>
      <c r="AC19" s="27">
        <f>IFERROR(INDEX('APT Data'!$A17:$AF17,MATCH('Calcs - New values'!AC$3,'APT Data'!$A$1:$AF$1,0))+((('Calcs - ACA values'!AA19)-(INDEX('APT Data'!$A17:$AF17,MATCH('Calcs - New values'!AC$3,'APT Data'!$A$1:$AF$1,0))))*$A$1),'Calcs - ACA values'!AA19*$A$1)</f>
        <v>127546.7702</v>
      </c>
      <c r="AD19" s="27">
        <f>IFERROR(INDEX('APT Data'!$A17:$AF17,MATCH('Calcs - New values'!AD$3,'APT Data'!$A$1:$AF$1,0))+((('Calcs - ACA values'!AB19)-(INDEX('APT Data'!$A17:$AF17,MATCH('Calcs - New values'!AD$3,'APT Data'!$A$1:$AF$1,0))))*$A$1),'Calcs - ACA values'!AB19*$A$1)</f>
        <v>4872.3300000000008</v>
      </c>
      <c r="AE19" s="27">
        <f>IFERROR(INDEX('APT Data'!$A17:$AF17,MATCH('Calcs - New values'!AE$3,'APT Data'!$A$1:$AF$1,0))+((('Calcs - ACA values'!AC19)-(INDEX('APT Data'!$A17:$AF17,MATCH('Calcs - New values'!AE$3,'APT Data'!$A$1:$AF$1,0))))*$A$1),'Calcs - ACA values'!AC19*$A$1)</f>
        <v>7579.18</v>
      </c>
      <c r="AF19" s="27">
        <f>IFERROR(INDEX('APT Data'!$A17:$AF17,MATCH('Calcs - New values'!AF$3,'APT Data'!$A$1:$AF$1,0))+((('Calcs - ACA values'!AD19)-(INDEX('APT Data'!$A17:$AF17,MATCH('Calcs - New values'!AF$3,'APT Data'!$A$1:$AF$1,0))))*$A$1),'Calcs - ACA values'!AD19*$A$1)</f>
        <v>0</v>
      </c>
      <c r="AG19" s="27">
        <f>IFERROR(INDEX('APT Data'!$A17:$AF17,MATCH('Calcs - New values'!AG$3,'APT Data'!$A$1:$AF$1,0))+((('Calcs - ACA values'!AE19)-(INDEX('APT Data'!$A17:$AF17,MATCH('Calcs - New values'!AG$3,'APT Data'!$A$1:$AF$1,0))))*$A$1),'Calcs - ACA values'!AE19*$A$1)</f>
        <v>974.46960000000001</v>
      </c>
      <c r="AH19" s="27">
        <f>IFERROR(INDEX('APT Data'!$A17:$AF17,MATCH('Calcs - New values'!AH$3,'APT Data'!$A$1:$AF$1,0))+((('Calcs - ACA values'!AF19)-(INDEX('APT Data'!$A17:$AF17,MATCH('Calcs - New values'!AH$3,'APT Data'!$A$1:$AF$1,0))))*$A$1),'Calcs - ACA values'!AF19*$A$1)</f>
        <v>1396.73046</v>
      </c>
    </row>
    <row r="20" spans="1:34" x14ac:dyDescent="0.35">
      <c r="A20" s="11">
        <v>304</v>
      </c>
      <c r="B20" s="11" t="b">
        <f>A20='Calcs - ACA values'!A20</f>
        <v>1</v>
      </c>
      <c r="C20" s="11" t="b">
        <f>A20='APT Data'!A18</f>
        <v>1</v>
      </c>
      <c r="D20" s="18" t="s">
        <v>20</v>
      </c>
      <c r="E20" s="27">
        <f>IFERROR(INDEX('APT Data'!$A18:$AF18,MATCH('Calcs - New values'!E$3,'APT Data'!$A$1:$AF$1,0))+((('Calcs - ACA values'!C20)-(INDEX('APT Data'!$A18:$AF18,MATCH('Calcs - New values'!E$3,'APT Data'!$A$1:$AF$1,0))))*$A$1),'Calcs - ACA values'!C20*$A$1)</f>
        <v>3863.6787548699999</v>
      </c>
      <c r="F20" s="27">
        <f>IFERROR(INDEX('APT Data'!$A18:$AF18,MATCH('Calcs - New values'!F$3,'APT Data'!$A$1:$AF$1,0))+((('Calcs - ACA values'!D20)-(INDEX('APT Data'!$A18:$AF18,MATCH('Calcs - New values'!F$3,'APT Data'!$A$1:$AF$1,0))))*$A$1),'Calcs - ACA values'!D20*$A$1)</f>
        <v>5570.1636278999995</v>
      </c>
      <c r="G20" s="27">
        <f>IFERROR(INDEX('APT Data'!$A18:$AF18,MATCH('Calcs - New values'!G$3,'APT Data'!$A$1:$AF$1,0))+((('Calcs - ACA values'!E20)-(INDEX('APT Data'!$A18:$AF18,MATCH('Calcs - New values'!G$3,'APT Data'!$A$1:$AF$1,0))))*$A$1),'Calcs - ACA values'!E20*$A$1)</f>
        <v>6159.7982478199992</v>
      </c>
      <c r="H20" s="27">
        <f>IFERROR(INDEX('APT Data'!$A18:$AF18,MATCH('Calcs - New values'!H$3,'APT Data'!$A$1:$AF$1,0))+((('Calcs - ACA values'!F20)-(INDEX('APT Data'!$A18:$AF18,MATCH('Calcs - New values'!H$3,'APT Data'!$A$1:$AF$1,0))))*$A$1),'Calcs - ACA values'!F20*$A$1)</f>
        <v>65.903049999999993</v>
      </c>
      <c r="I20" s="27">
        <f>IFERROR(INDEX('APT Data'!$A18:$AF18,MATCH('Calcs - New values'!I$3,'APT Data'!$A$1:$AF$1,0))+((('Calcs - ACA values'!G20)-(INDEX('APT Data'!$A18:$AF18,MATCH('Calcs - New values'!I$3,'APT Data'!$A$1:$AF$1,0))))*$A$1),'Calcs - ACA values'!G20*$A$1)</f>
        <v>96.275759999999991</v>
      </c>
      <c r="J20" s="27">
        <f>IFERROR(INDEX('APT Data'!$A18:$AF18,MATCH('Calcs - New values'!J$3,'APT Data'!$A$1:$AF$1,0))+((('Calcs - ACA values'!H20)-(INDEX('APT Data'!$A18:$AF18,MATCH('Calcs - New values'!J$3,'APT Data'!$A$1:$AF$1,0))))*$A$1),'Calcs - ACA values'!H20*$A$1)</f>
        <v>52.722439999999999</v>
      </c>
      <c r="K20" s="27">
        <f>IFERROR(INDEX('APT Data'!$A18:$AF18,MATCH('Calcs - New values'!K$3,'APT Data'!$A$1:$AF$1,0))+((('Calcs - ACA values'!I20)-(INDEX('APT Data'!$A18:$AF18,MATCH('Calcs - New values'!K$3,'APT Data'!$A$1:$AF$1,0))))*$A$1),'Calcs - ACA values'!I20*$A$1)</f>
        <v>52.722439999999999</v>
      </c>
      <c r="L20" s="27">
        <f>IFERROR(INDEX('APT Data'!$A18:$AF18,MATCH('Calcs - New values'!L$3,'APT Data'!$A$1:$AF$1,0))+((('Calcs - ACA values'!J20)-(INDEX('APT Data'!$A18:$AF18,MATCH('Calcs - New values'!L$3,'APT Data'!$A$1:$AF$1,0))))*$A$1),'Calcs - ACA values'!J20*$A$1)</f>
        <v>1373.9717339199997</v>
      </c>
      <c r="M20" s="27">
        <f>IFERROR(INDEX('APT Data'!$A18:$AF18,MATCH('Calcs - New values'!M$3,'APT Data'!$A$1:$AF$1,0))+((('Calcs - ACA values'!K20)-(INDEX('APT Data'!$A18:$AF18,MATCH('Calcs - New values'!M$3,'APT Data'!$A$1:$AF$1,0))))*$A$1),'Calcs - ACA values'!K20*$A$1)</f>
        <v>1530.7228025899999</v>
      </c>
      <c r="N20" s="27">
        <f>IFERROR(INDEX('APT Data'!$A18:$AF18,MATCH('Calcs - New values'!N$3,'APT Data'!$A$1:$AF$1,0))+((('Calcs - ACA values'!L20)-(INDEX('APT Data'!$A18:$AF18,MATCH('Calcs - New values'!N$3,'APT Data'!$A$1:$AF$1,0))))*$A$1),'Calcs - ACA values'!L20*$A$1)</f>
        <v>977.87846423000008</v>
      </c>
      <c r="O20" s="27">
        <f>IFERROR(INDEX('APT Data'!$A18:$AF18,MATCH('Calcs - New values'!O$3,'APT Data'!$A$1:$AF$1,0))+((('Calcs - ACA values'!M20)-(INDEX('APT Data'!$A18:$AF18,MATCH('Calcs - New values'!O$3,'APT Data'!$A$1:$AF$1,0))))*$A$1),'Calcs - ACA values'!M20*$A$1)</f>
        <v>1086.83252698</v>
      </c>
      <c r="P20" s="27">
        <f>IFERROR(INDEX('APT Data'!$A18:$AF18,MATCH('Calcs - New values'!P$3,'APT Data'!$A$1:$AF$1,0))+((('Calcs - ACA values'!N20)-(INDEX('APT Data'!$A18:$AF18,MATCH('Calcs - New values'!P$3,'APT Data'!$A$1:$AF$1,0))))*$A$1),'Calcs - ACA values'!N20*$A$1)</f>
        <v>659.80440535999992</v>
      </c>
      <c r="Q20" s="27">
        <f>IFERROR(INDEX('APT Data'!$A18:$AF18,MATCH('Calcs - New values'!Q$3,'APT Data'!$A$1:$AF$1,0))+((('Calcs - ACA values'!O20)-(INDEX('APT Data'!$A18:$AF18,MATCH('Calcs - New values'!Q$3,'APT Data'!$A$1:$AF$1,0))))*$A$1),'Calcs - ACA values'!O20*$A$1)</f>
        <v>728.82471942000006</v>
      </c>
      <c r="R20" s="27">
        <f>IFERROR(INDEX('APT Data'!$A18:$AF18,MATCH('Calcs - New values'!R$3,'APT Data'!$A$1:$AF$1,0))+((('Calcs - ACA values'!P20)-(INDEX('APT Data'!$A18:$AF18,MATCH('Calcs - New values'!R$3,'APT Data'!$A$1:$AF$1,0))))*$A$1),'Calcs - ACA values'!P20*$A$1)</f>
        <v>414.76593090999995</v>
      </c>
      <c r="S20" s="27">
        <f>IFERROR(INDEX('APT Data'!$A18:$AF18,MATCH('Calcs - New values'!S$3,'APT Data'!$A$1:$AF$1,0))+((('Calcs - ACA values'!Q20)-(INDEX('APT Data'!$A18:$AF18,MATCH('Calcs - New values'!S$3,'APT Data'!$A$1:$AF$1,0))))*$A$1),'Calcs - ACA values'!Q20*$A$1)</f>
        <v>559.45279202000006</v>
      </c>
      <c r="T20" s="27">
        <f>IFERROR(INDEX('APT Data'!$A18:$AF18,MATCH('Calcs - New values'!T$3,'APT Data'!$A$1:$AF$1,0))+((('Calcs - ACA values'!R20)-(INDEX('APT Data'!$A18:$AF18,MATCH('Calcs - New values'!T$3,'APT Data'!$A$1:$AF$1,0))))*$A$1),'Calcs - ACA values'!R20*$A$1)</f>
        <v>390.30863878000002</v>
      </c>
      <c r="U20" s="27">
        <f>IFERROR(INDEX('APT Data'!$A18:$AF18,MATCH('Calcs - New values'!U$3,'APT Data'!$A$1:$AF$1,0))+((('Calcs - ACA values'!S20)-(INDEX('APT Data'!$A18:$AF18,MATCH('Calcs - New values'!U$3,'APT Data'!$A$1:$AF$1,0))))*$A$1),'Calcs - ACA values'!S20*$A$1)</f>
        <v>445.11731927</v>
      </c>
      <c r="V20" s="27">
        <f>IFERROR(INDEX('APT Data'!$A18:$AF18,MATCH('Calcs - New values'!V$3,'APT Data'!$A$1:$AF$1,0))+((('Calcs - ACA values'!T20)-(INDEX('APT Data'!$A18:$AF18,MATCH('Calcs - New values'!V$3,'APT Data'!$A$1:$AF$1,0))))*$A$1),'Calcs - ACA values'!T20*$A$1)</f>
        <v>380.07833004999992</v>
      </c>
      <c r="W20" s="27">
        <f>IFERROR(INDEX('APT Data'!$A18:$AF18,MATCH('Calcs - New values'!W$3,'APT Data'!$A$1:$AF$1,0))+((('Calcs - ACA values'!U20)-(INDEX('APT Data'!$A18:$AF18,MATCH('Calcs - New values'!W$3,'APT Data'!$A$1:$AF$1,0))))*$A$1),'Calcs - ACA values'!U20*$A$1)</f>
        <v>410.3405057299999</v>
      </c>
      <c r="X20" s="27">
        <f>IFERROR(INDEX('APT Data'!$A18:$AF18,MATCH('Calcs - New values'!X$3,'APT Data'!$A$1:$AF$1,0))+((('Calcs - ACA values'!V20)-(INDEX('APT Data'!$A18:$AF18,MATCH('Calcs - New values'!X$3,'APT Data'!$A$1:$AF$1,0))))*$A$1),'Calcs - ACA values'!V20*$A$1)</f>
        <v>1388.84848302</v>
      </c>
      <c r="Y20" s="27">
        <f>IFERROR(INDEX('APT Data'!$A18:$AF18,MATCH('Calcs - New values'!Y$3,'APT Data'!$A$1:$AF$1,0))+((('Calcs - ACA values'!W20)-(INDEX('APT Data'!$A18:$AF18,MATCH('Calcs - New values'!Y$3,'APT Data'!$A$1:$AF$1,0))))*$A$1),'Calcs - ACA values'!W20*$A$1)</f>
        <v>1811.9916401899998</v>
      </c>
      <c r="Z20" s="27">
        <f>IFERROR(INDEX('APT Data'!$A18:$AF18,MATCH('Calcs - New values'!Z$3,'APT Data'!$A$1:$AF$1,0))+((('Calcs - ACA values'!X20)-(INDEX('APT Data'!$A18:$AF18,MATCH('Calcs - New values'!Z$3,'APT Data'!$A$1:$AF$1,0))))*$A$1),'Calcs - ACA values'!X20*$A$1)</f>
        <v>1376.4429203300001</v>
      </c>
      <c r="AA20" s="27">
        <f>IFERROR(INDEX('APT Data'!$A18:$AF18,MATCH('Calcs - New values'!AA$3,'APT Data'!$A$1:$AF$1,0))+((('Calcs - ACA values'!Y20)-(INDEX('APT Data'!$A18:$AF18,MATCH('Calcs - New values'!AA$3,'APT Data'!$A$1:$AF$1,0))))*$A$1),'Calcs - ACA values'!Y20*$A$1)</f>
        <v>1632.3192146699998</v>
      </c>
      <c r="AB20" s="27">
        <f>IFERROR(INDEX('APT Data'!$A18:$AF18,MATCH('Calcs - New values'!AB$3,'APT Data'!$A$1:$AF$1,0))+((('Calcs - ACA values'!Z20)-(INDEX('APT Data'!$A18:$AF18,MATCH('Calcs - New values'!AB$3,'APT Data'!$A$1:$AF$1,0))))*$A$1),'Calcs - ACA values'!Z20*$A$1)</f>
        <v>171001.52919999999</v>
      </c>
      <c r="AC20" s="27">
        <f>IFERROR(INDEX('APT Data'!$A18:$AF18,MATCH('Calcs - New values'!AC$3,'APT Data'!$A$1:$AF$1,0))+((('Calcs - ACA values'!AA20)-(INDEX('APT Data'!$A18:$AF18,MATCH('Calcs - New values'!AC$3,'APT Data'!$A$1:$AF$1,0))))*$A$1),'Calcs - ACA values'!AA20*$A$1)</f>
        <v>171001.52919999999</v>
      </c>
      <c r="AD20" s="27">
        <f>IFERROR(INDEX('APT Data'!$A18:$AF18,MATCH('Calcs - New values'!AD$3,'APT Data'!$A$1:$AF$1,0))+((('Calcs - ACA values'!AB20)-(INDEX('APT Data'!$A18:$AF18,MATCH('Calcs - New values'!AD$3,'APT Data'!$A$1:$AF$1,0))))*$A$1),'Calcs - ACA values'!AB20*$A$1)</f>
        <v>5157.63</v>
      </c>
      <c r="AE20" s="27">
        <f>IFERROR(INDEX('APT Data'!$A18:$AF18,MATCH('Calcs - New values'!AE$3,'APT Data'!$A$1:$AF$1,0))+((('Calcs - ACA values'!AC20)-(INDEX('APT Data'!$A18:$AF18,MATCH('Calcs - New values'!AE$3,'APT Data'!$A$1:$AF$1,0))))*$A$1),'Calcs - ACA values'!AC20*$A$1)</f>
        <v>8022.98</v>
      </c>
      <c r="AF20" s="27">
        <f>IFERROR(INDEX('APT Data'!$A18:$AF18,MATCH('Calcs - New values'!AF$3,'APT Data'!$A$1:$AF$1,0))+((('Calcs - ACA values'!AD20)-(INDEX('APT Data'!$A18:$AF18,MATCH('Calcs - New values'!AF$3,'APT Data'!$A$1:$AF$1,0))))*$A$1),'Calcs - ACA values'!AD20*$A$1)</f>
        <v>1061.2063835099998</v>
      </c>
      <c r="AG20" s="27">
        <f>IFERROR(INDEX('APT Data'!$A18:$AF18,MATCH('Calcs - New values'!AG$3,'APT Data'!$A$1:$AF$1,0))+((('Calcs - ACA values'!AE20)-(INDEX('APT Data'!$A18:$AF18,MATCH('Calcs - New values'!AG$3,'APT Data'!$A$1:$AF$1,0))))*$A$1),'Calcs - ACA values'!AE20*$A$1)</f>
        <v>1166.4119733299999</v>
      </c>
      <c r="AH20" s="27">
        <f>IFERROR(INDEX('APT Data'!$A18:$AF18,MATCH('Calcs - New values'!AH$3,'APT Data'!$A$1:$AF$1,0))+((('Calcs - ACA values'!AF20)-(INDEX('APT Data'!$A18:$AF18,MATCH('Calcs - New values'!AH$3,'APT Data'!$A$1:$AF$1,0))))*$A$1),'Calcs - ACA values'!AF20*$A$1)</f>
        <v>1530.0922351199999</v>
      </c>
    </row>
    <row r="21" spans="1:34" x14ac:dyDescent="0.35">
      <c r="A21" s="11">
        <v>305</v>
      </c>
      <c r="B21" s="11" t="b">
        <f>A21='Calcs - ACA values'!A21</f>
        <v>1</v>
      </c>
      <c r="C21" s="11" t="b">
        <f>A21='APT Data'!A19</f>
        <v>1</v>
      </c>
      <c r="D21" s="18" t="s">
        <v>21</v>
      </c>
      <c r="E21" s="27">
        <f>IFERROR(INDEX('APT Data'!$A19:$AF19,MATCH('Calcs - New values'!E$3,'APT Data'!$A$1:$AF$1,0))+((('Calcs - ACA values'!C21)-(INDEX('APT Data'!$A19:$AF19,MATCH('Calcs - New values'!E$3,'APT Data'!$A$1:$AF$1,0))))*$A$1),'Calcs - ACA values'!C21*$A$1)</f>
        <v>3395.4397020000001</v>
      </c>
      <c r="F21" s="27">
        <f>IFERROR(INDEX('APT Data'!$A19:$AF19,MATCH('Calcs - New values'!F$3,'APT Data'!$A$1:$AF$1,0))+((('Calcs - ACA values'!D21)-(INDEX('APT Data'!$A19:$AF19,MATCH('Calcs - New values'!F$3,'APT Data'!$A$1:$AF$1,0))))*$A$1),'Calcs - ACA values'!D21*$A$1)</f>
        <v>4786.9386960000002</v>
      </c>
      <c r="G21" s="27">
        <f>IFERROR(INDEX('APT Data'!$A19:$AF19,MATCH('Calcs - New values'!G$3,'APT Data'!$A$1:$AF$1,0))+((('Calcs - ACA values'!E21)-(INDEX('APT Data'!$A19:$AF19,MATCH('Calcs - New values'!G$3,'APT Data'!$A$1:$AF$1,0))))*$A$1),'Calcs - ACA values'!E21*$A$1)</f>
        <v>5398.2638619999998</v>
      </c>
      <c r="H21" s="27">
        <f>IFERROR(INDEX('APT Data'!$A19:$AF19,MATCH('Calcs - New values'!H$3,'APT Data'!$A$1:$AF$1,0))+((('Calcs - ACA values'!F21)-(INDEX('APT Data'!$A19:$AF19,MATCH('Calcs - New values'!H$3,'APT Data'!$A$1:$AF$1,0))))*$A$1),'Calcs - ACA values'!F21*$A$1)</f>
        <v>626.55754999999999</v>
      </c>
      <c r="I21" s="27">
        <f>IFERROR(INDEX('APT Data'!$A19:$AF19,MATCH('Calcs - New values'!I$3,'APT Data'!$A$1:$AF$1,0))+((('Calcs - ACA values'!G21)-(INDEX('APT Data'!$A19:$AF19,MATCH('Calcs - New values'!I$3,'APT Data'!$A$1:$AF$1,0))))*$A$1),'Calcs - ACA values'!G21*$A$1)</f>
        <v>912.65016000000003</v>
      </c>
      <c r="J21" s="27">
        <f>IFERROR(INDEX('APT Data'!$A19:$AF19,MATCH('Calcs - New values'!J$3,'APT Data'!$A$1:$AF$1,0))+((('Calcs - ACA values'!H21)-(INDEX('APT Data'!$A19:$AF19,MATCH('Calcs - New values'!J$3,'APT Data'!$A$1:$AF$1,0))))*$A$1),'Calcs - ACA values'!H21*$A$1)</f>
        <v>503.40604000000002</v>
      </c>
      <c r="K21" s="27">
        <f>IFERROR(INDEX('APT Data'!$A19:$AF19,MATCH('Calcs - New values'!K$3,'APT Data'!$A$1:$AF$1,0))+((('Calcs - ACA values'!I21)-(INDEX('APT Data'!$A19:$AF19,MATCH('Calcs - New values'!K$3,'APT Data'!$A$1:$AF$1,0))))*$A$1),'Calcs - ACA values'!I21*$A$1)</f>
        <v>503.40604000000002</v>
      </c>
      <c r="L21" s="27">
        <f>IFERROR(INDEX('APT Data'!$A19:$AF19,MATCH('Calcs - New values'!L$3,'APT Data'!$A$1:$AF$1,0))+((('Calcs - ACA values'!J21)-(INDEX('APT Data'!$A19:$AF19,MATCH('Calcs - New values'!L$3,'APT Data'!$A$1:$AF$1,0))))*$A$1),'Calcs - ACA values'!J21*$A$1)</f>
        <v>672.82988</v>
      </c>
      <c r="M21" s="27">
        <f>IFERROR(INDEX('APT Data'!$A19:$AF19,MATCH('Calcs - New values'!M$3,'APT Data'!$A$1:$AF$1,0))+((('Calcs - ACA values'!K21)-(INDEX('APT Data'!$A19:$AF19,MATCH('Calcs - New values'!M$3,'APT Data'!$A$1:$AF$1,0))))*$A$1),'Calcs - ACA values'!K21*$A$1)</f>
        <v>941.45700999999997</v>
      </c>
      <c r="N21" s="27">
        <f>IFERROR(INDEX('APT Data'!$A19:$AF19,MATCH('Calcs - New values'!N$3,'APT Data'!$A$1:$AF$1,0))+((('Calcs - ACA values'!L21)-(INDEX('APT Data'!$A19:$AF19,MATCH('Calcs - New values'!N$3,'APT Data'!$A$1:$AF$1,0))))*$A$1),'Calcs - ACA values'!L21*$A$1)</f>
        <v>489.73014999999998</v>
      </c>
      <c r="O21" s="27">
        <f>IFERROR(INDEX('APT Data'!$A19:$AF19,MATCH('Calcs - New values'!O$3,'APT Data'!$A$1:$AF$1,0))+((('Calcs - ACA values'!M21)-(INDEX('APT Data'!$A19:$AF19,MATCH('Calcs - New values'!O$3,'APT Data'!$A$1:$AF$1,0))))*$A$1),'Calcs - ACA values'!M21*$A$1)</f>
        <v>703.62631999999996</v>
      </c>
      <c r="P21" s="27">
        <f>IFERROR(INDEX('APT Data'!$A19:$AF19,MATCH('Calcs - New values'!P$3,'APT Data'!$A$1:$AF$1,0))+((('Calcs - ACA values'!N21)-(INDEX('APT Data'!$A19:$AF19,MATCH('Calcs - New values'!P$3,'APT Data'!$A$1:$AF$1,0))))*$A$1),'Calcs - ACA values'!N21*$A$1)</f>
        <v>455.88193000000001</v>
      </c>
      <c r="Q21" s="27">
        <f>IFERROR(INDEX('APT Data'!$A19:$AF19,MATCH('Calcs - New values'!Q$3,'APT Data'!$A$1:$AF$1,0))+((('Calcs - ACA values'!O21)-(INDEX('APT Data'!$A19:$AF19,MATCH('Calcs - New values'!Q$3,'APT Data'!$A$1:$AF$1,0))))*$A$1),'Calcs - ACA values'!O21*$A$1)</f>
        <v>653.21262000000002</v>
      </c>
      <c r="R21" s="27">
        <f>IFERROR(INDEX('APT Data'!$A19:$AF19,MATCH('Calcs - New values'!R$3,'APT Data'!$A$1:$AF$1,0))+((('Calcs - ACA values'!P21)-(INDEX('APT Data'!$A19:$AF19,MATCH('Calcs - New values'!R$3,'APT Data'!$A$1:$AF$1,0))))*$A$1),'Calcs - ACA values'!P21*$A$1)</f>
        <v>422.39233999999999</v>
      </c>
      <c r="S21" s="27">
        <f>IFERROR(INDEX('APT Data'!$A19:$AF19,MATCH('Calcs - New values'!S$3,'APT Data'!$A$1:$AF$1,0))+((('Calcs - ACA values'!Q21)-(INDEX('APT Data'!$A19:$AF19,MATCH('Calcs - New values'!S$3,'APT Data'!$A$1:$AF$1,0))))*$A$1),'Calcs - ACA values'!Q21*$A$1)</f>
        <v>601.89891999999998</v>
      </c>
      <c r="T21" s="27">
        <f>IFERROR(INDEX('APT Data'!$A19:$AF19,MATCH('Calcs - New values'!T$3,'APT Data'!$A$1:$AF$1,0))+((('Calcs - ACA values'!R21)-(INDEX('APT Data'!$A19:$AF19,MATCH('Calcs - New values'!T$3,'APT Data'!$A$1:$AF$1,0))))*$A$1),'Calcs - ACA values'!R21*$A$1)</f>
        <v>279.25124</v>
      </c>
      <c r="U21" s="27">
        <f>IFERROR(INDEX('APT Data'!$A19:$AF19,MATCH('Calcs - New values'!U$3,'APT Data'!$A$1:$AF$1,0))+((('Calcs - ACA values'!S21)-(INDEX('APT Data'!$A19:$AF19,MATCH('Calcs - New values'!U$3,'APT Data'!$A$1:$AF$1,0))))*$A$1),'Calcs - ACA values'!S21*$A$1)</f>
        <v>452.63371000000001</v>
      </c>
      <c r="V21" s="27">
        <f>IFERROR(INDEX('APT Data'!$A19:$AF19,MATCH('Calcs - New values'!V$3,'APT Data'!$A$1:$AF$1,0))+((('Calcs - ACA values'!T21)-(INDEX('APT Data'!$A19:$AF19,MATCH('Calcs - New values'!V$3,'APT Data'!$A$1:$AF$1,0))))*$A$1),'Calcs - ACA values'!T21*$A$1)</f>
        <v>234.77891</v>
      </c>
      <c r="W21" s="27">
        <f>IFERROR(INDEX('APT Data'!$A19:$AF19,MATCH('Calcs - New values'!W$3,'APT Data'!$A$1:$AF$1,0))+((('Calcs - ACA values'!U21)-(INDEX('APT Data'!$A19:$AF19,MATCH('Calcs - New values'!W$3,'APT Data'!$A$1:$AF$1,0))))*$A$1),'Calcs - ACA values'!U21*$A$1)</f>
        <v>335.96494000000001</v>
      </c>
      <c r="X21" s="27">
        <f>IFERROR(INDEX('APT Data'!$A19:$AF19,MATCH('Calcs - New values'!X$3,'APT Data'!$A$1:$AF$1,0))+((('Calcs - ACA values'!V21)-(INDEX('APT Data'!$A19:$AF19,MATCH('Calcs - New values'!X$3,'APT Data'!$A$1:$AF$1,0))))*$A$1),'Calcs - ACA values'!V21*$A$1)</f>
        <v>1198.5600300000001</v>
      </c>
      <c r="Y21" s="27">
        <f>IFERROR(INDEX('APT Data'!$A19:$AF19,MATCH('Calcs - New values'!Y$3,'APT Data'!$A$1:$AF$1,0))+((('Calcs - ACA values'!W21)-(INDEX('APT Data'!$A19:$AF19,MATCH('Calcs - New values'!Y$3,'APT Data'!$A$1:$AF$1,0))))*$A$1),'Calcs - ACA values'!W21*$A$1)</f>
        <v>1811.4348399999999</v>
      </c>
      <c r="Z21" s="27">
        <f>IFERROR(INDEX('APT Data'!$A19:$AF19,MATCH('Calcs - New values'!Z$3,'APT Data'!$A$1:$AF$1,0))+((('Calcs - ACA values'!X21)-(INDEX('APT Data'!$A19:$AF19,MATCH('Calcs - New values'!Z$3,'APT Data'!$A$1:$AF$1,0))))*$A$1),'Calcs - ACA values'!X21*$A$1)</f>
        <v>601.35069999999996</v>
      </c>
      <c r="AA21" s="27">
        <f>IFERROR(INDEX('APT Data'!$A19:$AF19,MATCH('Calcs - New values'!AA$3,'APT Data'!$A$1:$AF$1,0))+((('Calcs - ACA values'!Y21)-(INDEX('APT Data'!$A19:$AF19,MATCH('Calcs - New values'!AA$3,'APT Data'!$A$1:$AF$1,0))))*$A$1),'Calcs - ACA values'!Y21*$A$1)</f>
        <v>1619.6868899999999</v>
      </c>
      <c r="AB21" s="27">
        <f>IFERROR(INDEX('APT Data'!$A19:$AF19,MATCH('Calcs - New values'!AB$3,'APT Data'!$A$1:$AF$1,0))+((('Calcs - ACA values'!Z21)-(INDEX('APT Data'!$A19:$AF19,MATCH('Calcs - New values'!AB$3,'APT Data'!$A$1:$AF$1,0))))*$A$1),'Calcs - ACA values'!Z21*$A$1)</f>
        <v>128692.67720000001</v>
      </c>
      <c r="AC21" s="27">
        <f>IFERROR(INDEX('APT Data'!$A19:$AF19,MATCH('Calcs - New values'!AC$3,'APT Data'!$A$1:$AF$1,0))+((('Calcs - ACA values'!AA21)-(INDEX('APT Data'!$A19:$AF19,MATCH('Calcs - New values'!AC$3,'APT Data'!$A$1:$AF$1,0))))*$A$1),'Calcs - ACA values'!AA21*$A$1)</f>
        <v>128692.67720000001</v>
      </c>
      <c r="AD21" s="27">
        <f>IFERROR(INDEX('APT Data'!$A19:$AF19,MATCH('Calcs - New values'!AD$3,'APT Data'!$A$1:$AF$1,0))+((('Calcs - ACA values'!AB21)-(INDEX('APT Data'!$A19:$AF19,MATCH('Calcs - New values'!AD$3,'APT Data'!$A$1:$AF$1,0))))*$A$1),'Calcs - ACA values'!AB21*$A$1)</f>
        <v>4872.3300000000008</v>
      </c>
      <c r="AE21" s="27">
        <f>IFERROR(INDEX('APT Data'!$A19:$AF19,MATCH('Calcs - New values'!AE$3,'APT Data'!$A$1:$AF$1,0))+((('Calcs - ACA values'!AC21)-(INDEX('APT Data'!$A19:$AF19,MATCH('Calcs - New values'!AE$3,'APT Data'!$A$1:$AF$1,0))))*$A$1),'Calcs - ACA values'!AC21*$A$1)</f>
        <v>7579.18</v>
      </c>
      <c r="AF21" s="27">
        <f>IFERROR(INDEX('APT Data'!$A19:$AF19,MATCH('Calcs - New values'!AF$3,'APT Data'!$A$1:$AF$1,0))+((('Calcs - ACA values'!AD21)-(INDEX('APT Data'!$A19:$AF19,MATCH('Calcs - New values'!AF$3,'APT Data'!$A$1:$AF$1,0))))*$A$1),'Calcs - ACA values'!AD21*$A$1)</f>
        <v>0</v>
      </c>
      <c r="AG21" s="27">
        <f>IFERROR(INDEX('APT Data'!$A19:$AF19,MATCH('Calcs - New values'!AG$3,'APT Data'!$A$1:$AF$1,0))+((('Calcs - ACA values'!AE21)-(INDEX('APT Data'!$A19:$AF19,MATCH('Calcs - New values'!AG$3,'APT Data'!$A$1:$AF$1,0))))*$A$1),'Calcs - ACA values'!AE21*$A$1)</f>
        <v>97.446600000000004</v>
      </c>
      <c r="AH21" s="27">
        <f>IFERROR(INDEX('APT Data'!$A19:$AF19,MATCH('Calcs - New values'!AH$3,'APT Data'!$A$1:$AF$1,0))+((('Calcs - ACA values'!AF21)-(INDEX('APT Data'!$A19:$AF19,MATCH('Calcs - New values'!AH$3,'APT Data'!$A$1:$AF$1,0))))*$A$1),'Calcs - ACA values'!AF21*$A$1)</f>
        <v>139.67346000000001</v>
      </c>
    </row>
    <row r="22" spans="1:34" x14ac:dyDescent="0.35">
      <c r="A22" s="11">
        <v>306</v>
      </c>
      <c r="B22" s="11" t="b">
        <f>A22='Calcs - ACA values'!A22</f>
        <v>1</v>
      </c>
      <c r="C22" s="11" t="b">
        <f>A22='APT Data'!A20</f>
        <v>1</v>
      </c>
      <c r="D22" s="18" t="s">
        <v>3</v>
      </c>
      <c r="E22" s="27">
        <f>IFERROR(INDEX('APT Data'!$A20:$AF20,MATCH('Calcs - New values'!E$3,'APT Data'!$A$1:$AF$1,0))+((('Calcs - ACA values'!C22)-(INDEX('APT Data'!$A20:$AF20,MATCH('Calcs - New values'!E$3,'APT Data'!$A$1:$AF$1,0))))*$A$1),'Calcs - ACA values'!C22*$A$1)</f>
        <v>3699.0388439999997</v>
      </c>
      <c r="F22" s="27">
        <f>IFERROR(INDEX('APT Data'!$A20:$AF20,MATCH('Calcs - New values'!F$3,'APT Data'!$A$1:$AF$1,0))+((('Calcs - ACA values'!D22)-(INDEX('APT Data'!$A20:$AF20,MATCH('Calcs - New values'!F$3,'APT Data'!$A$1:$AF$1,0))))*$A$1),'Calcs - ACA values'!D22*$A$1)</f>
        <v>4795.1502959999998</v>
      </c>
      <c r="G22" s="27">
        <f>IFERROR(INDEX('APT Data'!$A20:$AF20,MATCH('Calcs - New values'!G$3,'APT Data'!$A$1:$AF$1,0))+((('Calcs - ACA values'!E22)-(INDEX('APT Data'!$A20:$AF20,MATCH('Calcs - New values'!G$3,'APT Data'!$A$1:$AF$1,0))))*$A$1),'Calcs - ACA values'!E22*$A$1)</f>
        <v>5138.3024620000006</v>
      </c>
      <c r="H22" s="27">
        <f>IFERROR(INDEX('APT Data'!$A20:$AF20,MATCH('Calcs - New values'!H$3,'APT Data'!$A$1:$AF$1,0))+((('Calcs - ACA values'!F22)-(INDEX('APT Data'!$A20:$AF20,MATCH('Calcs - New values'!H$3,'APT Data'!$A$1:$AF$1,0))))*$A$1),'Calcs - ACA values'!F22*$A$1)</f>
        <v>579.75755000000004</v>
      </c>
      <c r="I22" s="27">
        <f>IFERROR(INDEX('APT Data'!$A20:$AF20,MATCH('Calcs - New values'!I$3,'APT Data'!$A$1:$AF$1,0))+((('Calcs - ACA values'!G22)-(INDEX('APT Data'!$A20:$AF20,MATCH('Calcs - New values'!I$3,'APT Data'!$A$1:$AF$1,0))))*$A$1),'Calcs - ACA values'!G22*$A$1)</f>
        <v>846.95015999999998</v>
      </c>
      <c r="J22" s="27">
        <f>IFERROR(INDEX('APT Data'!$A20:$AF20,MATCH('Calcs - New values'!J$3,'APT Data'!$A$1:$AF$1,0))+((('Calcs - ACA values'!H22)-(INDEX('APT Data'!$A20:$AF20,MATCH('Calcs - New values'!J$3,'APT Data'!$A$1:$AF$1,0))))*$A$1),'Calcs - ACA values'!H22*$A$1)</f>
        <v>463.80604</v>
      </c>
      <c r="K22" s="27">
        <f>IFERROR(INDEX('APT Data'!$A20:$AF20,MATCH('Calcs - New values'!K$3,'APT Data'!$A$1:$AF$1,0))+((('Calcs - ACA values'!I22)-(INDEX('APT Data'!$A20:$AF20,MATCH('Calcs - New values'!K$3,'APT Data'!$A$1:$AF$1,0))))*$A$1),'Calcs - ACA values'!I22*$A$1)</f>
        <v>463.80604</v>
      </c>
      <c r="L22" s="27">
        <f>IFERROR(INDEX('APT Data'!$A20:$AF20,MATCH('Calcs - New values'!L$3,'APT Data'!$A$1:$AF$1,0))+((('Calcs - ACA values'!J22)-(INDEX('APT Data'!$A20:$AF20,MATCH('Calcs - New values'!L$3,'APT Data'!$A$1:$AF$1,0))))*$A$1),'Calcs - ACA values'!J22*$A$1)</f>
        <v>712.42988000000003</v>
      </c>
      <c r="M22" s="27">
        <f>IFERROR(INDEX('APT Data'!$A20:$AF20,MATCH('Calcs - New values'!M$3,'APT Data'!$A$1:$AF$1,0))+((('Calcs - ACA values'!K22)-(INDEX('APT Data'!$A20:$AF20,MATCH('Calcs - New values'!M$3,'APT Data'!$A$1:$AF$1,0))))*$A$1),'Calcs - ACA values'!K22*$A$1)</f>
        <v>1007.15701</v>
      </c>
      <c r="N22" s="27">
        <f>IFERROR(INDEX('APT Data'!$A20:$AF20,MATCH('Calcs - New values'!N$3,'APT Data'!$A$1:$AF$1,0))+((('Calcs - ACA values'!L22)-(INDEX('APT Data'!$A20:$AF20,MATCH('Calcs - New values'!N$3,'APT Data'!$A$1:$AF$1,0))))*$A$1),'Calcs - ACA values'!L22*$A$1)</f>
        <v>484.33015</v>
      </c>
      <c r="O22" s="27">
        <f>IFERROR(INDEX('APT Data'!$A20:$AF20,MATCH('Calcs - New values'!O$3,'APT Data'!$A$1:$AF$1,0))+((('Calcs - ACA values'!M22)-(INDEX('APT Data'!$A20:$AF20,MATCH('Calcs - New values'!O$3,'APT Data'!$A$1:$AF$1,0))))*$A$1),'Calcs - ACA values'!M22*$A$1)</f>
        <v>676.62631999999996</v>
      </c>
      <c r="P22" s="27">
        <f>IFERROR(INDEX('APT Data'!$A20:$AF20,MATCH('Calcs - New values'!P$3,'APT Data'!$A$1:$AF$1,0))+((('Calcs - ACA values'!N22)-(INDEX('APT Data'!$A20:$AF20,MATCH('Calcs - New values'!P$3,'APT Data'!$A$1:$AF$1,0))))*$A$1),'Calcs - ACA values'!N22*$A$1)</f>
        <v>431.58193</v>
      </c>
      <c r="Q22" s="27">
        <f>IFERROR(INDEX('APT Data'!$A20:$AF20,MATCH('Calcs - New values'!Q$3,'APT Data'!$A$1:$AF$1,0))+((('Calcs - ACA values'!O22)-(INDEX('APT Data'!$A20:$AF20,MATCH('Calcs - New values'!Q$3,'APT Data'!$A$1:$AF$1,0))))*$A$1),'Calcs - ACA values'!O22*$A$1)</f>
        <v>585.71262000000002</v>
      </c>
      <c r="R22" s="27">
        <f>IFERROR(INDEX('APT Data'!$A20:$AF20,MATCH('Calcs - New values'!R$3,'APT Data'!$A$1:$AF$1,0))+((('Calcs - ACA values'!P22)-(INDEX('APT Data'!$A20:$AF20,MATCH('Calcs - New values'!R$3,'APT Data'!$A$1:$AF$1,0))))*$A$1),'Calcs - ACA values'!P22*$A$1)</f>
        <v>389.09233999999998</v>
      </c>
      <c r="S22" s="27">
        <f>IFERROR(INDEX('APT Data'!$A20:$AF20,MATCH('Calcs - New values'!S$3,'APT Data'!$A$1:$AF$1,0))+((('Calcs - ACA values'!Q22)-(INDEX('APT Data'!$A20:$AF20,MATCH('Calcs - New values'!S$3,'APT Data'!$A$1:$AF$1,0))))*$A$1),'Calcs - ACA values'!Q22*$A$1)</f>
        <v>523.59892000000002</v>
      </c>
      <c r="T22" s="27">
        <f>IFERROR(INDEX('APT Data'!$A20:$AF20,MATCH('Calcs - New values'!T$3,'APT Data'!$A$1:$AF$1,0))+((('Calcs - ACA values'!R22)-(INDEX('APT Data'!$A20:$AF20,MATCH('Calcs - New values'!T$3,'APT Data'!$A$1:$AF$1,0))))*$A$1),'Calcs - ACA values'!R22*$A$1)</f>
        <v>255.85123999999999</v>
      </c>
      <c r="U22" s="27">
        <f>IFERROR(INDEX('APT Data'!$A20:$AF20,MATCH('Calcs - New values'!U$3,'APT Data'!$A$1:$AF$1,0))+((('Calcs - ACA values'!S22)-(INDEX('APT Data'!$A20:$AF20,MATCH('Calcs - New values'!U$3,'APT Data'!$A$1:$AF$1,0))))*$A$1),'Calcs - ACA values'!S22*$A$1)</f>
        <v>402.23370999999997</v>
      </c>
      <c r="V22" s="27">
        <f>IFERROR(INDEX('APT Data'!$A20:$AF20,MATCH('Calcs - New values'!V$3,'APT Data'!$A$1:$AF$1,0))+((('Calcs - ACA values'!T22)-(INDEX('APT Data'!$A20:$AF20,MATCH('Calcs - New values'!V$3,'APT Data'!$A$1:$AF$1,0))))*$A$1),'Calcs - ACA values'!T22*$A$1)</f>
        <v>205.97891000000001</v>
      </c>
      <c r="W22" s="27">
        <f>IFERROR(INDEX('APT Data'!$A20:$AF20,MATCH('Calcs - New values'!W$3,'APT Data'!$A$1:$AF$1,0))+((('Calcs - ACA values'!U22)-(INDEX('APT Data'!$A20:$AF20,MATCH('Calcs - New values'!W$3,'APT Data'!$A$1:$AF$1,0))))*$A$1),'Calcs - ACA values'!U22*$A$1)</f>
        <v>289.16494</v>
      </c>
      <c r="X22" s="27">
        <f>IFERROR(INDEX('APT Data'!$A20:$AF20,MATCH('Calcs - New values'!X$3,'APT Data'!$A$1:$AF$1,0))+((('Calcs - ACA values'!V22)-(INDEX('APT Data'!$A20:$AF20,MATCH('Calcs - New values'!X$3,'APT Data'!$A$1:$AF$1,0))))*$A$1),'Calcs - ACA values'!V22*$A$1)</f>
        <v>935.76003000000003</v>
      </c>
      <c r="Y22" s="27">
        <f>IFERROR(INDEX('APT Data'!$A20:$AF20,MATCH('Calcs - New values'!Y$3,'APT Data'!$A$1:$AF$1,0))+((('Calcs - ACA values'!W22)-(INDEX('APT Data'!$A20:$AF20,MATCH('Calcs - New values'!Y$3,'APT Data'!$A$1:$AF$1,0))))*$A$1),'Calcs - ACA values'!W22*$A$1)</f>
        <v>1551.33484</v>
      </c>
      <c r="Z22" s="27">
        <f>IFERROR(INDEX('APT Data'!$A20:$AF20,MATCH('Calcs - New values'!Z$3,'APT Data'!$A$1:$AF$1,0))+((('Calcs - ACA values'!X22)-(INDEX('APT Data'!$A20:$AF20,MATCH('Calcs - New values'!Z$3,'APT Data'!$A$1:$AF$1,0))))*$A$1),'Calcs - ACA values'!X22*$A$1)</f>
        <v>544.65070000000003</v>
      </c>
      <c r="AA22" s="27">
        <f>IFERROR(INDEX('APT Data'!$A20:$AF20,MATCH('Calcs - New values'!AA$3,'APT Data'!$A$1:$AF$1,0))+((('Calcs - ACA values'!Y22)-(INDEX('APT Data'!$A20:$AF20,MATCH('Calcs - New values'!AA$3,'APT Data'!$A$1:$AF$1,0))))*$A$1),'Calcs - ACA values'!Y22*$A$1)</f>
        <v>1513.4868899999999</v>
      </c>
      <c r="AB22" s="27">
        <f>IFERROR(INDEX('APT Data'!$A20:$AF20,MATCH('Calcs - New values'!AB$3,'APT Data'!$A$1:$AF$1,0))+((('Calcs - ACA values'!Z22)-(INDEX('APT Data'!$A20:$AF20,MATCH('Calcs - New values'!AB$3,'APT Data'!$A$1:$AF$1,0))))*$A$1),'Calcs - ACA values'!Z22*$A$1)</f>
        <v>138754.67720000001</v>
      </c>
      <c r="AC22" s="27">
        <f>IFERROR(INDEX('APT Data'!$A20:$AF20,MATCH('Calcs - New values'!AC$3,'APT Data'!$A$1:$AF$1,0))+((('Calcs - ACA values'!AA22)-(INDEX('APT Data'!$A20:$AF20,MATCH('Calcs - New values'!AC$3,'APT Data'!$A$1:$AF$1,0))))*$A$1),'Calcs - ACA values'!AA22*$A$1)</f>
        <v>138754.67720000001</v>
      </c>
      <c r="AD22" s="27">
        <f>IFERROR(INDEX('APT Data'!$A20:$AF20,MATCH('Calcs - New values'!AD$3,'APT Data'!$A$1:$AF$1,0))+((('Calcs - ACA values'!AB22)-(INDEX('APT Data'!$A20:$AF20,MATCH('Calcs - New values'!AD$3,'APT Data'!$A$1:$AF$1,0))))*$A$1),'Calcs - ACA values'!AB22*$A$1)</f>
        <v>4872.3300000000008</v>
      </c>
      <c r="AE22" s="27">
        <f>IFERROR(INDEX('APT Data'!$A20:$AF20,MATCH('Calcs - New values'!AE$3,'APT Data'!$A$1:$AF$1,0))+((('Calcs - ACA values'!AC22)-(INDEX('APT Data'!$A20:$AF20,MATCH('Calcs - New values'!AE$3,'APT Data'!$A$1:$AF$1,0))))*$A$1),'Calcs - ACA values'!AC22*$A$1)</f>
        <v>7579.18</v>
      </c>
      <c r="AF22" s="27">
        <f>IFERROR(INDEX('APT Data'!$A20:$AF20,MATCH('Calcs - New values'!AF$3,'APT Data'!$A$1:$AF$1,0))+((('Calcs - ACA values'!AD22)-(INDEX('APT Data'!$A20:$AF20,MATCH('Calcs - New values'!AF$3,'APT Data'!$A$1:$AF$1,0))))*$A$1),'Calcs - ACA values'!AD22*$A$1)</f>
        <v>450</v>
      </c>
      <c r="AG22" s="27">
        <f>IFERROR(INDEX('APT Data'!$A20:$AF20,MATCH('Calcs - New values'!AG$3,'APT Data'!$A$1:$AF$1,0))+((('Calcs - ACA values'!AE22)-(INDEX('APT Data'!$A20:$AF20,MATCH('Calcs - New values'!AG$3,'APT Data'!$A$1:$AF$1,0))))*$A$1),'Calcs - ACA values'!AE22*$A$1)</f>
        <v>823.74659999999994</v>
      </c>
      <c r="AH22" s="27">
        <f>IFERROR(INDEX('APT Data'!$A20:$AF20,MATCH('Calcs - New values'!AH$3,'APT Data'!$A$1:$AF$1,0))+((('Calcs - ACA values'!AF22)-(INDEX('APT Data'!$A20:$AF20,MATCH('Calcs - New values'!AH$3,'APT Data'!$A$1:$AF$1,0))))*$A$1),'Calcs - ACA values'!AF22*$A$1)</f>
        <v>1221.4734599999999</v>
      </c>
    </row>
    <row r="23" spans="1:34" x14ac:dyDescent="0.35">
      <c r="A23" s="11">
        <v>307</v>
      </c>
      <c r="B23" s="11" t="b">
        <f>A23='Calcs - ACA values'!A23</f>
        <v>1</v>
      </c>
      <c r="C23" s="11" t="b">
        <f>A23='APT Data'!A21</f>
        <v>1</v>
      </c>
      <c r="D23" s="18" t="s">
        <v>22</v>
      </c>
      <c r="E23" s="27">
        <f>IFERROR(INDEX('APT Data'!$A21:$AF21,MATCH('Calcs - New values'!E$3,'APT Data'!$A$1:$AF$1,0))+((('Calcs - ACA values'!C23)-(INDEX('APT Data'!$A21:$AF21,MATCH('Calcs - New values'!E$3,'APT Data'!$A$1:$AF$1,0))))*$A$1),'Calcs - ACA values'!C23*$A$1)</f>
        <v>3588.4265220000002</v>
      </c>
      <c r="F23" s="27">
        <f>IFERROR(INDEX('APT Data'!$A21:$AF21,MATCH('Calcs - New values'!F$3,'APT Data'!$A$1:$AF$1,0))+((('Calcs - ACA values'!D23)-(INDEX('APT Data'!$A21:$AF21,MATCH('Calcs - New values'!F$3,'APT Data'!$A$1:$AF$1,0))))*$A$1),'Calcs - ACA values'!D23*$A$1)</f>
        <v>5060.3260560000008</v>
      </c>
      <c r="G23" s="27">
        <f>IFERROR(INDEX('APT Data'!$A21:$AF21,MATCH('Calcs - New values'!G$3,'APT Data'!$A$1:$AF$1,0))+((('Calcs - ACA values'!E23)-(INDEX('APT Data'!$A21:$AF21,MATCH('Calcs - New values'!G$3,'APT Data'!$A$1:$AF$1,0))))*$A$1),'Calcs - ACA values'!E23*$A$1)</f>
        <v>5702.6362819999995</v>
      </c>
      <c r="H23" s="27">
        <f>IFERROR(INDEX('APT Data'!$A21:$AF21,MATCH('Calcs - New values'!H$3,'APT Data'!$A$1:$AF$1,0))+((('Calcs - ACA values'!F23)-(INDEX('APT Data'!$A21:$AF21,MATCH('Calcs - New values'!H$3,'APT Data'!$A$1:$AF$1,0))))*$A$1),'Calcs - ACA values'!F23*$A$1)</f>
        <v>659.03004999999996</v>
      </c>
      <c r="I23" s="27">
        <f>IFERROR(INDEX('APT Data'!$A21:$AF21,MATCH('Calcs - New values'!I$3,'APT Data'!$A$1:$AF$1,0))+((('Calcs - ACA values'!G23)-(INDEX('APT Data'!$A21:$AF21,MATCH('Calcs - New values'!I$3,'APT Data'!$A$1:$AF$1,0))))*$A$1),'Calcs - ACA values'!G23*$A$1)</f>
        <v>962.75976000000003</v>
      </c>
      <c r="J23" s="27">
        <f>IFERROR(INDEX('APT Data'!$A21:$AF21,MATCH('Calcs - New values'!J$3,'APT Data'!$A$1:$AF$1,0))+((('Calcs - ACA values'!H23)-(INDEX('APT Data'!$A21:$AF21,MATCH('Calcs - New values'!J$3,'APT Data'!$A$1:$AF$1,0))))*$A$1),'Calcs - ACA values'!H23*$A$1)</f>
        <v>527.22044000000005</v>
      </c>
      <c r="K23" s="27">
        <f>IFERROR(INDEX('APT Data'!$A21:$AF21,MATCH('Calcs - New values'!K$3,'APT Data'!$A$1:$AF$1,0))+((('Calcs - ACA values'!I23)-(INDEX('APT Data'!$A21:$AF21,MATCH('Calcs - New values'!K$3,'APT Data'!$A$1:$AF$1,0))))*$A$1),'Calcs - ACA values'!I23*$A$1)</f>
        <v>527.22044000000005</v>
      </c>
      <c r="L23" s="27">
        <f>IFERROR(INDEX('APT Data'!$A21:$AF21,MATCH('Calcs - New values'!L$3,'APT Data'!$A$1:$AF$1,0))+((('Calcs - ACA values'!J23)-(INDEX('APT Data'!$A21:$AF21,MATCH('Calcs - New values'!L$3,'APT Data'!$A$1:$AF$1,0))))*$A$1),'Calcs - ACA values'!J23*$A$1)</f>
        <v>765.50067999999999</v>
      </c>
      <c r="M23" s="27">
        <f>IFERROR(INDEX('APT Data'!$A21:$AF21,MATCH('Calcs - New values'!M$3,'APT Data'!$A$1:$AF$1,0))+((('Calcs - ACA values'!K23)-(INDEX('APT Data'!$A21:$AF21,MATCH('Calcs - New values'!M$3,'APT Data'!$A$1:$AF$1,0))))*$A$1),'Calcs - ACA values'!K23*$A$1)</f>
        <v>1067.9911099999999</v>
      </c>
      <c r="N23" s="27">
        <f>IFERROR(INDEX('APT Data'!$A21:$AF21,MATCH('Calcs - New values'!N$3,'APT Data'!$A$1:$AF$1,0))+((('Calcs - ACA values'!L23)-(INDEX('APT Data'!$A21:$AF21,MATCH('Calcs - New values'!N$3,'APT Data'!$A$1:$AF$1,0))))*$A$1),'Calcs - ACA values'!L23*$A$1)</f>
        <v>586.47664999999995</v>
      </c>
      <c r="O23" s="27">
        <f>IFERROR(INDEX('APT Data'!$A21:$AF21,MATCH('Calcs - New values'!O$3,'APT Data'!$A$1:$AF$1,0))+((('Calcs - ACA values'!M23)-(INDEX('APT Data'!$A21:$AF21,MATCH('Calcs - New values'!O$3,'APT Data'!$A$1:$AF$1,0))))*$A$1),'Calcs - ACA values'!M23*$A$1)</f>
        <v>839.58051999999998</v>
      </c>
      <c r="P23" s="27">
        <f>IFERROR(INDEX('APT Data'!$A21:$AF21,MATCH('Calcs - New values'!P$3,'APT Data'!$A$1:$AF$1,0))+((('Calcs - ACA values'!N23)-(INDEX('APT Data'!$A21:$AF21,MATCH('Calcs - New values'!P$3,'APT Data'!$A$1:$AF$1,0))))*$A$1),'Calcs - ACA values'!N23*$A$1)</f>
        <v>549.43222999999989</v>
      </c>
      <c r="Q23" s="27">
        <f>IFERROR(INDEX('APT Data'!$A21:$AF21,MATCH('Calcs - New values'!Q$3,'APT Data'!$A$1:$AF$1,0))+((('Calcs - ACA values'!O23)-(INDEX('APT Data'!$A21:$AF21,MATCH('Calcs - New values'!Q$3,'APT Data'!$A$1:$AF$1,0))))*$A$1),'Calcs - ACA values'!O23*$A$1)</f>
        <v>777.84282000000007</v>
      </c>
      <c r="R23" s="27">
        <f>IFERROR(INDEX('APT Data'!$A21:$AF21,MATCH('Calcs - New values'!R$3,'APT Data'!$A$1:$AF$1,0))+((('Calcs - ACA values'!P23)-(INDEX('APT Data'!$A21:$AF21,MATCH('Calcs - New values'!R$3,'APT Data'!$A$1:$AF$1,0))))*$A$1),'Calcs - ACA values'!P23*$A$1)</f>
        <v>506.21674000000002</v>
      </c>
      <c r="S23" s="27">
        <f>IFERROR(INDEX('APT Data'!$A21:$AF21,MATCH('Calcs - New values'!S$3,'APT Data'!$A$1:$AF$1,0))+((('Calcs - ACA values'!Q23)-(INDEX('APT Data'!$A21:$AF21,MATCH('Calcs - New values'!S$3,'APT Data'!$A$1:$AF$1,0))))*$A$1),'Calcs - ACA values'!Q23*$A$1)</f>
        <v>695.66985050000005</v>
      </c>
      <c r="T23" s="27">
        <f>IFERROR(INDEX('APT Data'!$A21:$AF21,MATCH('Calcs - New values'!T$3,'APT Data'!$A$1:$AF$1,0))+((('Calcs - ACA values'!R23)-(INDEX('APT Data'!$A21:$AF21,MATCH('Calcs - New values'!T$3,'APT Data'!$A$1:$AF$1,0))))*$A$1),'Calcs - ACA values'!R23*$A$1)</f>
        <v>321.02163999999999</v>
      </c>
      <c r="U23" s="27">
        <f>IFERROR(INDEX('APT Data'!$A21:$AF21,MATCH('Calcs - New values'!U$3,'APT Data'!$A$1:$AF$1,0))+((('Calcs - ACA values'!S23)-(INDEX('APT Data'!$A21:$AF21,MATCH('Calcs - New values'!U$3,'APT Data'!$A$1:$AF$1,0))))*$A$1),'Calcs - ACA values'!S23*$A$1)</f>
        <v>512.38781000000006</v>
      </c>
      <c r="V23" s="27">
        <f>IFERROR(INDEX('APT Data'!$A21:$AF21,MATCH('Calcs - New values'!V$3,'APT Data'!$A$1:$AF$1,0))+((('Calcs - ACA values'!T23)-(INDEX('APT Data'!$A21:$AF21,MATCH('Calcs - New values'!V$3,'APT Data'!$A$1:$AF$1,0))))*$A$1),'Calcs - ACA values'!T23*$A$1)</f>
        <v>265.45501000000002</v>
      </c>
      <c r="W23" s="27">
        <f>IFERROR(INDEX('APT Data'!$A21:$AF21,MATCH('Calcs - New values'!W$3,'APT Data'!$A$1:$AF$1,0))+((('Calcs - ACA values'!U23)-(INDEX('APT Data'!$A21:$AF21,MATCH('Calcs - New values'!W$3,'APT Data'!$A$1:$AF$1,0))))*$A$1),'Calcs - ACA values'!U23*$A$1)</f>
        <v>382.75033999999999</v>
      </c>
      <c r="X23" s="27">
        <f>IFERROR(INDEX('APT Data'!$A21:$AF21,MATCH('Calcs - New values'!X$3,'APT Data'!$A$1:$AF$1,0))+((('Calcs - ACA values'!V23)-(INDEX('APT Data'!$A21:$AF21,MATCH('Calcs - New values'!X$3,'APT Data'!$A$1:$AF$1,0))))*$A$1),'Calcs - ACA values'!V23*$A$1)</f>
        <v>1255.0203300000001</v>
      </c>
      <c r="Y23" s="27">
        <f>IFERROR(INDEX('APT Data'!$A21:$AF21,MATCH('Calcs - New values'!Y$3,'APT Data'!$A$1:$AF$1,0))+((('Calcs - ACA values'!W23)-(INDEX('APT Data'!$A21:$AF21,MATCH('Calcs - New values'!Y$3,'APT Data'!$A$1:$AF$1,0))))*$A$1),'Calcs - ACA values'!W23*$A$1)</f>
        <v>1902.59024</v>
      </c>
      <c r="Z23" s="27">
        <f>IFERROR(INDEX('APT Data'!$A21:$AF21,MATCH('Calcs - New values'!Z$3,'APT Data'!$A$1:$AF$1,0))+((('Calcs - ACA values'!X23)-(INDEX('APT Data'!$A21:$AF21,MATCH('Calcs - New values'!Z$3,'APT Data'!$A$1:$AF$1,0))))*$A$1),'Calcs - ACA values'!X23*$A$1)</f>
        <v>630.37969999999996</v>
      </c>
      <c r="AA23" s="27">
        <f>IFERROR(INDEX('APT Data'!$A21:$AF21,MATCH('Calcs - New values'!AA$3,'APT Data'!$A$1:$AF$1,0))+((('Calcs - ACA values'!Y23)-(INDEX('APT Data'!$A21:$AF21,MATCH('Calcs - New values'!AA$3,'APT Data'!$A$1:$AF$1,0))))*$A$1),'Calcs - ACA values'!Y23*$A$1)</f>
        <v>1702.0197900000001</v>
      </c>
      <c r="AB23" s="27">
        <f>IFERROR(INDEX('APT Data'!$A21:$AF21,MATCH('Calcs - New values'!AB$3,'APT Data'!$A$1:$AF$1,0))+((('Calcs - ACA values'!Z23)-(INDEX('APT Data'!$A21:$AF21,MATCH('Calcs - New values'!AB$3,'APT Data'!$A$1:$AF$1,0))))*$A$1),'Calcs - ACA values'!Z23*$A$1)</f>
        <v>135015.29020000002</v>
      </c>
      <c r="AC23" s="27">
        <f>IFERROR(INDEX('APT Data'!$A21:$AF21,MATCH('Calcs - New values'!AC$3,'APT Data'!$A$1:$AF$1,0))+((('Calcs - ACA values'!AA23)-(INDEX('APT Data'!$A21:$AF21,MATCH('Calcs - New values'!AC$3,'APT Data'!$A$1:$AF$1,0))))*$A$1),'Calcs - ACA values'!AA23*$A$1)</f>
        <v>135015.29020000002</v>
      </c>
      <c r="AD23" s="27">
        <f>IFERROR(INDEX('APT Data'!$A21:$AF21,MATCH('Calcs - New values'!AD$3,'APT Data'!$A$1:$AF$1,0))+((('Calcs - ACA values'!AB23)-(INDEX('APT Data'!$A21:$AF21,MATCH('Calcs - New values'!AD$3,'APT Data'!$A$1:$AF$1,0))))*$A$1),'Calcs - ACA values'!AB23*$A$1)</f>
        <v>5157.63</v>
      </c>
      <c r="AE23" s="27">
        <f>IFERROR(INDEX('APT Data'!$A21:$AF21,MATCH('Calcs - New values'!AE$3,'APT Data'!$A$1:$AF$1,0))+((('Calcs - ACA values'!AC23)-(INDEX('APT Data'!$A21:$AF21,MATCH('Calcs - New values'!AE$3,'APT Data'!$A$1:$AF$1,0))))*$A$1),'Calcs - ACA values'!AC23*$A$1)</f>
        <v>8022.98</v>
      </c>
      <c r="AF23" s="27">
        <f>IFERROR(INDEX('APT Data'!$A21:$AF21,MATCH('Calcs - New values'!AF$3,'APT Data'!$A$1:$AF$1,0))+((('Calcs - ACA values'!AD23)-(INDEX('APT Data'!$A21:$AF21,MATCH('Calcs - New values'!AF$3,'APT Data'!$A$1:$AF$1,0))))*$A$1),'Calcs - ACA values'!AD23*$A$1)</f>
        <v>0</v>
      </c>
      <c r="AG23" s="27">
        <f>IFERROR(INDEX('APT Data'!$A21:$AF21,MATCH('Calcs - New values'!AG$3,'APT Data'!$A$1:$AF$1,0))+((('Calcs - ACA values'!AE23)-(INDEX('APT Data'!$A21:$AF21,MATCH('Calcs - New values'!AG$3,'APT Data'!$A$1:$AF$1,0))))*$A$1),'Calcs - ACA values'!AE23*$A$1)</f>
        <v>1031.5295999999998</v>
      </c>
      <c r="AH23" s="27">
        <f>IFERROR(INDEX('APT Data'!$A21:$AF21,MATCH('Calcs - New values'!AH$3,'APT Data'!$A$1:$AF$1,0))+((('Calcs - ACA values'!AF23)-(INDEX('APT Data'!$A21:$AF21,MATCH('Calcs - New values'!AH$3,'APT Data'!$A$1:$AF$1,0))))*$A$1),'Calcs - ACA values'!AF23*$A$1)</f>
        <v>1478.5200600000001</v>
      </c>
    </row>
    <row r="24" spans="1:34" x14ac:dyDescent="0.35">
      <c r="A24" s="11">
        <v>308</v>
      </c>
      <c r="B24" s="11" t="b">
        <f>A24='Calcs - ACA values'!A24</f>
        <v>1</v>
      </c>
      <c r="C24" s="11" t="b">
        <f>A24='APT Data'!A22</f>
        <v>1</v>
      </c>
      <c r="D24" s="18" t="s">
        <v>23</v>
      </c>
      <c r="E24" s="27">
        <f>IFERROR(INDEX('APT Data'!$A22:$AF22,MATCH('Calcs - New values'!E$3,'APT Data'!$A$1:$AF$1,0))+((('Calcs - ACA values'!C24)-(INDEX('APT Data'!$A22:$AF22,MATCH('Calcs - New values'!E$3,'APT Data'!$A$1:$AF$1,0))))*$A$1),'Calcs - ACA values'!C24*$A$1)</f>
        <v>3381.3997020000002</v>
      </c>
      <c r="F24" s="27">
        <f>IFERROR(INDEX('APT Data'!$A22:$AF22,MATCH('Calcs - New values'!F$3,'APT Data'!$A$1:$AF$1,0))+((('Calcs - ACA values'!D24)-(INDEX('APT Data'!$A22:$AF22,MATCH('Calcs - New values'!F$3,'APT Data'!$A$1:$AF$1,0))))*$A$1),'Calcs - ACA values'!D24*$A$1)</f>
        <v>4768.3896960000002</v>
      </c>
      <c r="G24" s="27">
        <f>IFERROR(INDEX('APT Data'!$A22:$AF22,MATCH('Calcs - New values'!G$3,'APT Data'!$A$1:$AF$1,0))+((('Calcs - ACA values'!E24)-(INDEX('APT Data'!$A22:$AF22,MATCH('Calcs - New values'!G$3,'APT Data'!$A$1:$AF$1,0))))*$A$1),'Calcs - ACA values'!E24*$A$1)</f>
        <v>5373.639862</v>
      </c>
      <c r="H24" s="27">
        <f>IFERROR(INDEX('APT Data'!$A22:$AF22,MATCH('Calcs - New values'!H$3,'APT Data'!$A$1:$AF$1,0))+((('Calcs - ACA values'!F24)-(INDEX('APT Data'!$A22:$AF22,MATCH('Calcs - New values'!H$3,'APT Data'!$A$1:$AF$1,0))))*$A$1),'Calcs - ACA values'!F24*$A$1)</f>
        <v>622.57955000000004</v>
      </c>
      <c r="I24" s="27">
        <f>IFERROR(INDEX('APT Data'!$A22:$AF22,MATCH('Calcs - New values'!I$3,'APT Data'!$A$1:$AF$1,0))+((('Calcs - ACA values'!G24)-(INDEX('APT Data'!$A22:$AF22,MATCH('Calcs - New values'!I$3,'APT Data'!$A$1:$AF$1,0))))*$A$1),'Calcs - ACA values'!G24*$A$1)</f>
        <v>909.50016000000005</v>
      </c>
      <c r="J24" s="27">
        <f>IFERROR(INDEX('APT Data'!$A22:$AF22,MATCH('Calcs - New values'!J$3,'APT Data'!$A$1:$AF$1,0))+((('Calcs - ACA values'!H24)-(INDEX('APT Data'!$A22:$AF22,MATCH('Calcs - New values'!J$3,'APT Data'!$A$1:$AF$1,0))))*$A$1),'Calcs - ACA values'!H24*$A$1)</f>
        <v>498.06004000000001</v>
      </c>
      <c r="K24" s="27">
        <f>IFERROR(INDEX('APT Data'!$A22:$AF22,MATCH('Calcs - New values'!K$3,'APT Data'!$A$1:$AF$1,0))+((('Calcs - ACA values'!I24)-(INDEX('APT Data'!$A22:$AF22,MATCH('Calcs - New values'!K$3,'APT Data'!$A$1:$AF$1,0))))*$A$1),'Calcs - ACA values'!I24*$A$1)</f>
        <v>498.06004000000001</v>
      </c>
      <c r="L24" s="27">
        <f>IFERROR(INDEX('APT Data'!$A22:$AF22,MATCH('Calcs - New values'!L$3,'APT Data'!$A$1:$AF$1,0))+((('Calcs - ACA values'!J24)-(INDEX('APT Data'!$A22:$AF22,MATCH('Calcs - New values'!L$3,'APT Data'!$A$1:$AF$1,0))))*$A$1),'Calcs - ACA values'!J24*$A$1)</f>
        <v>671.29880000000003</v>
      </c>
      <c r="M24" s="27">
        <f>IFERROR(INDEX('APT Data'!$A22:$AF22,MATCH('Calcs - New values'!M$3,'APT Data'!$A$1:$AF$1,0))+((('Calcs - ACA values'!K24)-(INDEX('APT Data'!$A22:$AF22,MATCH('Calcs - New values'!M$3,'APT Data'!$A$1:$AF$1,0))))*$A$1),'Calcs - ACA values'!K24*$A$1)</f>
        <v>936.57001000000002</v>
      </c>
      <c r="N24" s="27">
        <f>IFERROR(INDEX('APT Data'!$A22:$AF22,MATCH('Calcs - New values'!N$3,'APT Data'!$A$1:$AF$1,0))+((('Calcs - ACA values'!L24)-(INDEX('APT Data'!$A22:$AF22,MATCH('Calcs - New values'!N$3,'APT Data'!$A$1:$AF$1,0))))*$A$1),'Calcs - ACA values'!L24*$A$1)</f>
        <v>514.30014999999992</v>
      </c>
      <c r="O24" s="27">
        <f>IFERROR(INDEX('APT Data'!$A22:$AF22,MATCH('Calcs - New values'!O$3,'APT Data'!$A$1:$AF$1,0))+((('Calcs - ACA values'!M24)-(INDEX('APT Data'!$A22:$AF22,MATCH('Calcs - New values'!O$3,'APT Data'!$A$1:$AF$1,0))))*$A$1),'Calcs - ACA values'!M24*$A$1)</f>
        <v>736.26031999999998</v>
      </c>
      <c r="P24" s="27">
        <f>IFERROR(INDEX('APT Data'!$A22:$AF22,MATCH('Calcs - New values'!P$3,'APT Data'!$A$1:$AF$1,0))+((('Calcs - ACA values'!N24)-(INDEX('APT Data'!$A22:$AF22,MATCH('Calcs - New values'!P$3,'APT Data'!$A$1:$AF$1,0))))*$A$1),'Calcs - ACA values'!N24*$A$1)</f>
        <v>481.81993</v>
      </c>
      <c r="Q24" s="27">
        <f>IFERROR(INDEX('APT Data'!$A22:$AF22,MATCH('Calcs - New values'!Q$3,'APT Data'!$A$1:$AF$1,0))+((('Calcs - ACA values'!O24)-(INDEX('APT Data'!$A22:$AF22,MATCH('Calcs - New values'!Q$3,'APT Data'!$A$1:$AF$1,0))))*$A$1),'Calcs - ACA values'!O24*$A$1)</f>
        <v>682.12962000000005</v>
      </c>
      <c r="R24" s="27">
        <f>IFERROR(INDEX('APT Data'!$A22:$AF22,MATCH('Calcs - New values'!R$3,'APT Data'!$A$1:$AF$1,0))+((('Calcs - ACA values'!P24)-(INDEX('APT Data'!$A22:$AF22,MATCH('Calcs - New values'!R$3,'APT Data'!$A$1:$AF$1,0))))*$A$1),'Calcs - ACA values'!P24*$A$1)</f>
        <v>443.92034000000001</v>
      </c>
      <c r="S24" s="27">
        <f>IFERROR(INDEX('APT Data'!$A22:$AF22,MATCH('Calcs - New values'!S$3,'APT Data'!$A$1:$AF$1,0))+((('Calcs - ACA values'!Q24)-(INDEX('APT Data'!$A22:$AF22,MATCH('Calcs - New values'!S$3,'APT Data'!$A$1:$AF$1,0))))*$A$1),'Calcs - ACA values'!Q24*$A$1)</f>
        <v>627.98991999999998</v>
      </c>
      <c r="T24" s="27">
        <f>IFERROR(INDEX('APT Data'!$A22:$AF22,MATCH('Calcs - New values'!T$3,'APT Data'!$A$1:$AF$1,0))+((('Calcs - ACA values'!R24)-(INDEX('APT Data'!$A22:$AF22,MATCH('Calcs - New values'!T$3,'APT Data'!$A$1:$AF$1,0))))*$A$1),'Calcs - ACA values'!R24*$A$1)</f>
        <v>281.51024000000001</v>
      </c>
      <c r="U24" s="27">
        <f>IFERROR(INDEX('APT Data'!$A22:$AF22,MATCH('Calcs - New values'!U$3,'APT Data'!$A$1:$AF$1,0))+((('Calcs - ACA values'!S24)-(INDEX('APT Data'!$A22:$AF22,MATCH('Calcs - New values'!U$3,'APT Data'!$A$1:$AF$1,0))))*$A$1),'Calcs - ACA values'!S24*$A$1)</f>
        <v>449.33970999999997</v>
      </c>
      <c r="V24" s="27">
        <f>IFERROR(INDEX('APT Data'!$A22:$AF22,MATCH('Calcs - New values'!V$3,'APT Data'!$A$1:$AF$1,0))+((('Calcs - ACA values'!T24)-(INDEX('APT Data'!$A22:$AF22,MATCH('Calcs - New values'!V$3,'APT Data'!$A$1:$AF$1,0))))*$A$1),'Calcs - ACA values'!T24*$A$1)</f>
        <v>232.78990999999999</v>
      </c>
      <c r="W24" s="27">
        <f>IFERROR(INDEX('APT Data'!$A22:$AF22,MATCH('Calcs - New values'!W$3,'APT Data'!$A$1:$AF$1,0))+((('Calcs - ACA values'!U24)-(INDEX('APT Data'!$A22:$AF22,MATCH('Calcs - New values'!W$3,'APT Data'!$A$1:$AF$1,0))))*$A$1),'Calcs - ACA values'!U24*$A$1)</f>
        <v>335.64993999999996</v>
      </c>
      <c r="X24" s="27">
        <f>IFERROR(INDEX('APT Data'!$A22:$AF22,MATCH('Calcs - New values'!X$3,'APT Data'!$A$1:$AF$1,0))+((('Calcs - ACA values'!V24)-(INDEX('APT Data'!$A22:$AF22,MATCH('Calcs - New values'!X$3,'APT Data'!$A$1:$AF$1,0))))*$A$1),'Calcs - ACA values'!V24*$A$1)</f>
        <v>1185.6000299999998</v>
      </c>
      <c r="Y24" s="27">
        <f>IFERROR(INDEX('APT Data'!$A22:$AF22,MATCH('Calcs - New values'!Y$3,'APT Data'!$A$1:$AF$1,0))+((('Calcs - ACA values'!W24)-(INDEX('APT Data'!$A22:$AF22,MATCH('Calcs - New values'!Y$3,'APT Data'!$A$1:$AF$1,0))))*$A$1),'Calcs - ACA values'!W24*$A$1)</f>
        <v>1797.3498399999999</v>
      </c>
      <c r="Z24" s="27">
        <f>IFERROR(INDEX('APT Data'!$A22:$AF22,MATCH('Calcs - New values'!Z$3,'APT Data'!$A$1:$AF$1,0))+((('Calcs - ACA values'!X24)-(INDEX('APT Data'!$A22:$AF22,MATCH('Calcs - New values'!Z$3,'APT Data'!$A$1:$AF$1,0))))*$A$1),'Calcs - ACA values'!X24*$A$1)</f>
        <v>595.50969999999995</v>
      </c>
      <c r="AA24" s="27">
        <f>IFERROR(INDEX('APT Data'!$A22:$AF22,MATCH('Calcs - New values'!AA$3,'APT Data'!$A$1:$AF$1,0))+((('Calcs - ACA values'!Y24)-(INDEX('APT Data'!$A22:$AF22,MATCH('Calcs - New values'!AA$3,'APT Data'!$A$1:$AF$1,0))))*$A$1),'Calcs - ACA values'!Y24*$A$1)</f>
        <v>1607.8698899999999</v>
      </c>
      <c r="AB24" s="27">
        <f>IFERROR(INDEX('APT Data'!$A22:$AF22,MATCH('Calcs - New values'!AB$3,'APT Data'!$A$1:$AF$1,0))+((('Calcs - ACA values'!Z24)-(INDEX('APT Data'!$A22:$AF22,MATCH('Calcs - New values'!AB$3,'APT Data'!$A$1:$AF$1,0))))*$A$1),'Calcs - ACA values'!Z24*$A$1)</f>
        <v>127546.97719999999</v>
      </c>
      <c r="AC24" s="27">
        <f>IFERROR(INDEX('APT Data'!$A22:$AF22,MATCH('Calcs - New values'!AC$3,'APT Data'!$A$1:$AF$1,0))+((('Calcs - ACA values'!AA24)-(INDEX('APT Data'!$A22:$AF22,MATCH('Calcs - New values'!AC$3,'APT Data'!$A$1:$AF$1,0))))*$A$1),'Calcs - ACA values'!AA24*$A$1)</f>
        <v>127546.97719999999</v>
      </c>
      <c r="AD24" s="27">
        <f>IFERROR(INDEX('APT Data'!$A22:$AF22,MATCH('Calcs - New values'!AD$3,'APT Data'!$A$1:$AF$1,0))+((('Calcs - ACA values'!AB24)-(INDEX('APT Data'!$A22:$AF22,MATCH('Calcs - New values'!AD$3,'APT Data'!$A$1:$AF$1,0))))*$A$1),'Calcs - ACA values'!AB24*$A$1)</f>
        <v>4872.3300000000008</v>
      </c>
      <c r="AE24" s="27">
        <f>IFERROR(INDEX('APT Data'!$A22:$AF22,MATCH('Calcs - New values'!AE$3,'APT Data'!$A$1:$AF$1,0))+((('Calcs - ACA values'!AC24)-(INDEX('APT Data'!$A22:$AF22,MATCH('Calcs - New values'!AE$3,'APT Data'!$A$1:$AF$1,0))))*$A$1),'Calcs - ACA values'!AC24*$A$1)</f>
        <v>7579.18</v>
      </c>
      <c r="AF24" s="27">
        <f>IFERROR(INDEX('APT Data'!$A22:$AF22,MATCH('Calcs - New values'!AF$3,'APT Data'!$A$1:$AF$1,0))+((('Calcs - ACA values'!AD24)-(INDEX('APT Data'!$A22:$AF22,MATCH('Calcs - New values'!AF$3,'APT Data'!$A$1:$AF$1,0))))*$A$1),'Calcs - ACA values'!AD24*$A$1)</f>
        <v>0</v>
      </c>
      <c r="AG24" s="27">
        <f>IFERROR(INDEX('APT Data'!$A22:$AF22,MATCH('Calcs - New values'!AG$3,'APT Data'!$A$1:$AF$1,0))+((('Calcs - ACA values'!AE24)-(INDEX('APT Data'!$A22:$AF22,MATCH('Calcs - New values'!AG$3,'APT Data'!$A$1:$AF$1,0))))*$A$1),'Calcs - ACA values'!AE24*$A$1)</f>
        <v>974.46960000000001</v>
      </c>
      <c r="AH24" s="27">
        <f>IFERROR(INDEX('APT Data'!$A22:$AF22,MATCH('Calcs - New values'!AH$3,'APT Data'!$A$1:$AF$1,0))+((('Calcs - ACA values'!AF24)-(INDEX('APT Data'!$A22:$AF22,MATCH('Calcs - New values'!AH$3,'APT Data'!$A$1:$AF$1,0))))*$A$1),'Calcs - ACA values'!AF24*$A$1)</f>
        <v>1396.73046</v>
      </c>
    </row>
    <row r="25" spans="1:34" x14ac:dyDescent="0.35">
      <c r="A25" s="11">
        <v>309</v>
      </c>
      <c r="B25" s="11" t="b">
        <f>A25='Calcs - ACA values'!A25</f>
        <v>1</v>
      </c>
      <c r="C25" s="11" t="b">
        <f>A25='APT Data'!A23</f>
        <v>1</v>
      </c>
      <c r="D25" s="18" t="s">
        <v>24</v>
      </c>
      <c r="E25" s="27">
        <f>IFERROR(INDEX('APT Data'!$A23:$AF23,MATCH('Calcs - New values'!E$3,'APT Data'!$A$1:$AF$1,0))+((('Calcs - ACA values'!C25)-(INDEX('APT Data'!$A23:$AF23,MATCH('Calcs - New values'!E$3,'APT Data'!$A$1:$AF$1,0))))*$A$1),'Calcs - ACA values'!C25*$A$1)</f>
        <v>3793.4441550000001</v>
      </c>
      <c r="F25" s="27">
        <f>IFERROR(INDEX('APT Data'!$A23:$AF23,MATCH('Calcs - New values'!F$3,'APT Data'!$A$1:$AF$1,0))+((('Calcs - ACA values'!D25)-(INDEX('APT Data'!$A23:$AF23,MATCH('Calcs - New values'!F$3,'APT Data'!$A$1:$AF$1,0))))*$A$1),'Calcs - ACA values'!D25*$A$1)</f>
        <v>5616.8939399999999</v>
      </c>
      <c r="G25" s="27">
        <f>IFERROR(INDEX('APT Data'!$A23:$AF23,MATCH('Calcs - New values'!G$3,'APT Data'!$A$1:$AF$1,0))+((('Calcs - ACA values'!E25)-(INDEX('APT Data'!$A23:$AF23,MATCH('Calcs - New values'!G$3,'APT Data'!$A$1:$AF$1,0))))*$A$1),'Calcs - ACA values'!E25*$A$1)</f>
        <v>5680.0525550000002</v>
      </c>
      <c r="H25" s="27">
        <f>IFERROR(INDEX('APT Data'!$A23:$AF23,MATCH('Calcs - New values'!H$3,'APT Data'!$A$1:$AF$1,0))+((('Calcs - ACA values'!F25)-(INDEX('APT Data'!$A23:$AF23,MATCH('Calcs - New values'!H$3,'APT Data'!$A$1:$AF$1,0))))*$A$1),'Calcs - ACA values'!F25*$A$1)</f>
        <v>64.966375000000014</v>
      </c>
      <c r="I25" s="27">
        <f>IFERROR(INDEX('APT Data'!$A23:$AF23,MATCH('Calcs - New values'!I$3,'APT Data'!$A$1:$AF$1,0))+((('Calcs - ACA values'!G25)-(INDEX('APT Data'!$A23:$AF23,MATCH('Calcs - New values'!I$3,'APT Data'!$A$1:$AF$1,0))))*$A$1),'Calcs - ACA values'!G25*$A$1)</f>
        <v>94.90740000000001</v>
      </c>
      <c r="J25" s="27">
        <f>IFERROR(INDEX('APT Data'!$A23:$AF23,MATCH('Calcs - New values'!J$3,'APT Data'!$A$1:$AF$1,0))+((('Calcs - ACA values'!H25)-(INDEX('APT Data'!$A23:$AF23,MATCH('Calcs - New values'!J$3,'APT Data'!$A$1:$AF$1,0))))*$A$1),'Calcs - ACA values'!H25*$A$1)</f>
        <v>1123.5761</v>
      </c>
      <c r="K25" s="27">
        <f>IFERROR(INDEX('APT Data'!$A23:$AF23,MATCH('Calcs - New values'!K$3,'APT Data'!$A$1:$AF$1,0))+((('Calcs - ACA values'!I25)-(INDEX('APT Data'!$A23:$AF23,MATCH('Calcs - New values'!K$3,'APT Data'!$A$1:$AF$1,0))))*$A$1),'Calcs - ACA values'!I25*$A$1)</f>
        <v>1365.7301</v>
      </c>
      <c r="L25" s="27">
        <f>IFERROR(INDEX('APT Data'!$A23:$AF23,MATCH('Calcs - New values'!L$3,'APT Data'!$A$1:$AF$1,0))+((('Calcs - ACA values'!J25)-(INDEX('APT Data'!$A23:$AF23,MATCH('Calcs - New values'!L$3,'APT Data'!$A$1:$AF$1,0))))*$A$1),'Calcs - ACA values'!J25*$A$1)</f>
        <v>719.0317</v>
      </c>
      <c r="M25" s="27">
        <f>IFERROR(INDEX('APT Data'!$A23:$AF23,MATCH('Calcs - New values'!M$3,'APT Data'!$A$1:$AF$1,0))+((('Calcs - ACA values'!K25)-(INDEX('APT Data'!$A23:$AF23,MATCH('Calcs - New values'!M$3,'APT Data'!$A$1:$AF$1,0))))*$A$1),'Calcs - ACA values'!K25*$A$1)</f>
        <v>1148.6440250000001</v>
      </c>
      <c r="N25" s="27">
        <f>IFERROR(INDEX('APT Data'!$A23:$AF23,MATCH('Calcs - New values'!N$3,'APT Data'!$A$1:$AF$1,0))+((('Calcs - ACA values'!L25)-(INDEX('APT Data'!$A23:$AF23,MATCH('Calcs - New values'!N$3,'APT Data'!$A$1:$AF$1,0))))*$A$1),'Calcs - ACA values'!L25*$A$1)</f>
        <v>527.73387500000001</v>
      </c>
      <c r="O25" s="27">
        <f>IFERROR(INDEX('APT Data'!$A23:$AF23,MATCH('Calcs - New values'!O$3,'APT Data'!$A$1:$AF$1,0))+((('Calcs - ACA values'!M25)-(INDEX('APT Data'!$A23:$AF23,MATCH('Calcs - New values'!O$3,'APT Data'!$A$1:$AF$1,0))))*$A$1),'Calcs - ACA values'!M25*$A$1)</f>
        <v>906.75580000000002</v>
      </c>
      <c r="P25" s="27">
        <f>IFERROR(INDEX('APT Data'!$A23:$AF23,MATCH('Calcs - New values'!P$3,'APT Data'!$A$1:$AF$1,0))+((('Calcs - ACA values'!N25)-(INDEX('APT Data'!$A23:$AF23,MATCH('Calcs - New values'!P$3,'APT Data'!$A$1:$AF$1,0))))*$A$1),'Calcs - ACA values'!N25*$A$1)</f>
        <v>438.15132500000004</v>
      </c>
      <c r="Q25" s="27">
        <f>IFERROR(INDEX('APT Data'!$A23:$AF23,MATCH('Calcs - New values'!Q$3,'APT Data'!$A$1:$AF$1,0))+((('Calcs - ACA values'!O25)-(INDEX('APT Data'!$A23:$AF23,MATCH('Calcs - New values'!Q$3,'APT Data'!$A$1:$AF$1,0))))*$A$1),'Calcs - ACA values'!O25*$A$1)</f>
        <v>750.19455000000005</v>
      </c>
      <c r="R25" s="27">
        <f>IFERROR(INDEX('APT Data'!$A23:$AF23,MATCH('Calcs - New values'!R$3,'APT Data'!$A$1:$AF$1,0))+((('Calcs - ACA values'!P25)-(INDEX('APT Data'!$A23:$AF23,MATCH('Calcs - New values'!R$3,'APT Data'!$A$1:$AF$1,0))))*$A$1),'Calcs - ACA values'!P25*$A$1)</f>
        <v>348.01284999999996</v>
      </c>
      <c r="S25" s="27">
        <f>IFERROR(INDEX('APT Data'!$A23:$AF23,MATCH('Calcs - New values'!S$3,'APT Data'!$A$1:$AF$1,0))+((('Calcs - ACA values'!Q25)-(INDEX('APT Data'!$A23:$AF23,MATCH('Calcs - New values'!S$3,'APT Data'!$A$1:$AF$1,0))))*$A$1),'Calcs - ACA values'!Q25*$A$1)</f>
        <v>599.87930000000006</v>
      </c>
      <c r="T25" s="27">
        <f>IFERROR(INDEX('APT Data'!$A23:$AF23,MATCH('Calcs - New values'!T$3,'APT Data'!$A$1:$AF$1,0))+((('Calcs - ACA values'!R25)-(INDEX('APT Data'!$A23:$AF23,MATCH('Calcs - New values'!T$3,'APT Data'!$A$1:$AF$1,0))))*$A$1),'Calcs - ACA values'!R25*$A$1)</f>
        <v>266.4271</v>
      </c>
      <c r="U25" s="27">
        <f>IFERROR(INDEX('APT Data'!$A23:$AF23,MATCH('Calcs - New values'!U$3,'APT Data'!$A$1:$AF$1,0))+((('Calcs - ACA values'!S25)-(INDEX('APT Data'!$A23:$AF23,MATCH('Calcs - New values'!U$3,'APT Data'!$A$1:$AF$1,0))))*$A$1),'Calcs - ACA values'!S25*$A$1)</f>
        <v>456.982775</v>
      </c>
      <c r="V25" s="27">
        <f>IFERROR(INDEX('APT Data'!$A23:$AF23,MATCH('Calcs - New values'!V$3,'APT Data'!$A$1:$AF$1,0))+((('Calcs - ACA values'!T25)-(INDEX('APT Data'!$A23:$AF23,MATCH('Calcs - New values'!V$3,'APT Data'!$A$1:$AF$1,0))))*$A$1),'Calcs - ACA values'!T25*$A$1)</f>
        <v>218.24177499999999</v>
      </c>
      <c r="W25" s="27">
        <f>IFERROR(INDEX('APT Data'!$A23:$AF23,MATCH('Calcs - New values'!W$3,'APT Data'!$A$1:$AF$1,0))+((('Calcs - ACA values'!U25)-(INDEX('APT Data'!$A23:$AF23,MATCH('Calcs - New values'!W$3,'APT Data'!$A$1:$AF$1,0))))*$A$1),'Calcs - ACA values'!U25*$A$1)</f>
        <v>376.14335</v>
      </c>
      <c r="X25" s="27">
        <f>IFERROR(INDEX('APT Data'!$A23:$AF23,MATCH('Calcs - New values'!X$3,'APT Data'!$A$1:$AF$1,0))+((('Calcs - ACA values'!V25)-(INDEX('APT Data'!$A23:$AF23,MATCH('Calcs - New values'!X$3,'APT Data'!$A$1:$AF$1,0))))*$A$1),'Calcs - ACA values'!V25*$A$1)</f>
        <v>857.91157499999997</v>
      </c>
      <c r="Y25" s="27">
        <f>IFERROR(INDEX('APT Data'!$A23:$AF23,MATCH('Calcs - New values'!Y$3,'APT Data'!$A$1:$AF$1,0))+((('Calcs - ACA values'!W25)-(INDEX('APT Data'!$A23:$AF23,MATCH('Calcs - New values'!Y$3,'APT Data'!$A$1:$AF$1,0))))*$A$1),'Calcs - ACA values'!W25*$A$1)</f>
        <v>921.74810000000002</v>
      </c>
      <c r="Z25" s="27">
        <f>IFERROR(INDEX('APT Data'!$A23:$AF23,MATCH('Calcs - New values'!Z$3,'APT Data'!$A$1:$AF$1,0))+((('Calcs - ACA values'!X25)-(INDEX('APT Data'!$A23:$AF23,MATCH('Calcs - New values'!Z$3,'APT Data'!$A$1:$AF$1,0))))*$A$1),'Calcs - ACA values'!X25*$A$1)</f>
        <v>381.73175000000003</v>
      </c>
      <c r="AA25" s="27">
        <f>IFERROR(INDEX('APT Data'!$A23:$AF23,MATCH('Calcs - New values'!AA$3,'APT Data'!$A$1:$AF$1,0))+((('Calcs - ACA values'!Y25)-(INDEX('APT Data'!$A23:$AF23,MATCH('Calcs - New values'!AA$3,'APT Data'!$A$1:$AF$1,0))))*$A$1),'Calcs - ACA values'!Y25*$A$1)</f>
        <v>806.96272500000009</v>
      </c>
      <c r="AB25" s="27">
        <f>IFERROR(INDEX('APT Data'!$A23:$AF23,MATCH('Calcs - New values'!AB$3,'APT Data'!$A$1:$AF$1,0))+((('Calcs - ACA values'!Z25)-(INDEX('APT Data'!$A23:$AF23,MATCH('Calcs - New values'!AB$3,'APT Data'!$A$1:$AF$1,0))))*$A$1),'Calcs - ACA values'!Z25*$A$1)</f>
        <v>166309.633</v>
      </c>
      <c r="AC25" s="27">
        <f>IFERROR(INDEX('APT Data'!$A23:$AF23,MATCH('Calcs - New values'!AC$3,'APT Data'!$A$1:$AF$1,0))+((('Calcs - ACA values'!AA25)-(INDEX('APT Data'!$A23:$AF23,MATCH('Calcs - New values'!AC$3,'APT Data'!$A$1:$AF$1,0))))*$A$1),'Calcs - ACA values'!AA25*$A$1)</f>
        <v>13309.633000000002</v>
      </c>
      <c r="AD25" s="27">
        <f>IFERROR(INDEX('APT Data'!$A23:$AF23,MATCH('Calcs - New values'!AD$3,'APT Data'!$A$1:$AF$1,0))+((('Calcs - ACA values'!AB25)-(INDEX('APT Data'!$A23:$AF23,MATCH('Calcs - New values'!AD$3,'APT Data'!$A$1:$AF$1,0))))*$A$1),'Calcs - ACA values'!AB25*$A$1)</f>
        <v>5084.3250000000007</v>
      </c>
      <c r="AE25" s="27">
        <f>IFERROR(INDEX('APT Data'!$A23:$AF23,MATCH('Calcs - New values'!AE$3,'APT Data'!$A$1:$AF$1,0))+((('Calcs - ACA values'!AC25)-(INDEX('APT Data'!$A23:$AF23,MATCH('Calcs - New values'!AE$3,'APT Data'!$A$1:$AF$1,0))))*$A$1),'Calcs - ACA values'!AC25*$A$1)</f>
        <v>7908.9500000000007</v>
      </c>
      <c r="AF25" s="27">
        <f>IFERROR(INDEX('APT Data'!$A23:$AF23,MATCH('Calcs - New values'!AF$3,'APT Data'!$A$1:$AF$1,0))+((('Calcs - ACA values'!AD25)-(INDEX('APT Data'!$A23:$AF23,MATCH('Calcs - New values'!AF$3,'APT Data'!$A$1:$AF$1,0))))*$A$1),'Calcs - ACA values'!AD25*$A$1)</f>
        <v>639.18000000000006</v>
      </c>
      <c r="AG25" s="27">
        <f>IFERROR(INDEX('APT Data'!$A23:$AF23,MATCH('Calcs - New values'!AG$3,'APT Data'!$A$1:$AF$1,0))+((('Calcs - ACA values'!AE25)-(INDEX('APT Data'!$A23:$AF23,MATCH('Calcs - New values'!AG$3,'APT Data'!$A$1:$AF$1,0))))*$A$1),'Calcs - ACA values'!AE25*$A$1)</f>
        <v>884.47050000000002</v>
      </c>
      <c r="AH25" s="27">
        <f>IFERROR(INDEX('APT Data'!$A23:$AF23,MATCH('Calcs - New values'!AH$3,'APT Data'!$A$1:$AF$1,0))+((('Calcs - ACA values'!AF25)-(INDEX('APT Data'!$A23:$AF23,MATCH('Calcs - New values'!AH$3,'APT Data'!$A$1:$AF$1,0))))*$A$1),'Calcs - ACA values'!AF25*$A$1)</f>
        <v>1319.9086499999999</v>
      </c>
    </row>
    <row r="26" spans="1:34" x14ac:dyDescent="0.35">
      <c r="A26" s="11">
        <v>310</v>
      </c>
      <c r="B26" s="11" t="b">
        <f>A26='Calcs - ACA values'!A26</f>
        <v>1</v>
      </c>
      <c r="C26" s="11" t="b">
        <f>A26='APT Data'!A24</f>
        <v>1</v>
      </c>
      <c r="D26" s="18" t="s">
        <v>25</v>
      </c>
      <c r="E26" s="27">
        <f>IFERROR(INDEX('APT Data'!$A24:$AF24,MATCH('Calcs - New values'!E$3,'APT Data'!$A$1:$AF$1,0))+((('Calcs - ACA values'!C26)-(INDEX('APT Data'!$A24:$AF24,MATCH('Calcs - New values'!E$3,'APT Data'!$A$1:$AF$1,0))))*$A$1),'Calcs - ACA values'!C26*$A$1)</f>
        <v>3443.5127727634022</v>
      </c>
      <c r="F26" s="27">
        <f>IFERROR(INDEX('APT Data'!$A24:$AF24,MATCH('Calcs - New values'!F$3,'APT Data'!$A$1:$AF$1,0))+((('Calcs - ACA values'!D26)-(INDEX('APT Data'!$A24:$AF24,MATCH('Calcs - New values'!F$3,'APT Data'!$A$1:$AF$1,0))))*$A$1),'Calcs - ACA values'!D26*$A$1)</f>
        <v>4855.9748385604353</v>
      </c>
      <c r="G26" s="27">
        <f>IFERROR(INDEX('APT Data'!$A24:$AF24,MATCH('Calcs - New values'!G$3,'APT Data'!$A$1:$AF$1,0))+((('Calcs - ACA values'!E26)-(INDEX('APT Data'!$A24:$AF24,MATCH('Calcs - New values'!G$3,'APT Data'!$A$1:$AF$1,0))))*$A$1),'Calcs - ACA values'!E26*$A$1)</f>
        <v>5472.3456183956941</v>
      </c>
      <c r="H26" s="27">
        <f>IFERROR(INDEX('APT Data'!$A24:$AF24,MATCH('Calcs - New values'!H$3,'APT Data'!$A$1:$AF$1,0))+((('Calcs - ACA values'!F26)-(INDEX('APT Data'!$A24:$AF24,MATCH('Calcs - New values'!H$3,'APT Data'!$A$1:$AF$1,0))))*$A$1),'Calcs - ACA values'!F26*$A$1)</f>
        <v>631.42417499999999</v>
      </c>
      <c r="I26" s="27">
        <f>IFERROR(INDEX('APT Data'!$A24:$AF24,MATCH('Calcs - New values'!I$3,'APT Data'!$A$1:$AF$1,0))+((('Calcs - ACA values'!G26)-(INDEX('APT Data'!$A24:$AF24,MATCH('Calcs - New values'!I$3,'APT Data'!$A$1:$AF$1,0))))*$A$1),'Calcs - ACA values'!G26*$A$1)</f>
        <v>922.42836000000011</v>
      </c>
      <c r="J26" s="27">
        <f>IFERROR(INDEX('APT Data'!$A24:$AF24,MATCH('Calcs - New values'!J$3,'APT Data'!$A$1:$AF$1,0))+((('Calcs - ACA values'!H26)-(INDEX('APT Data'!$A24:$AF24,MATCH('Calcs - New values'!J$3,'APT Data'!$A$1:$AF$1,0))))*$A$1),'Calcs - ACA values'!H26*$A$1)</f>
        <v>505.13934000000006</v>
      </c>
      <c r="K26" s="27">
        <f>IFERROR(INDEX('APT Data'!$A24:$AF24,MATCH('Calcs - New values'!K$3,'APT Data'!$A$1:$AF$1,0))+((('Calcs - ACA values'!I26)-(INDEX('APT Data'!$A24:$AF24,MATCH('Calcs - New values'!K$3,'APT Data'!$A$1:$AF$1,0))))*$A$1),'Calcs - ACA values'!I26*$A$1)</f>
        <v>505.13934000000006</v>
      </c>
      <c r="L26" s="27">
        <f>IFERROR(INDEX('APT Data'!$A24:$AF24,MATCH('Calcs - New values'!L$3,'APT Data'!$A$1:$AF$1,0))+((('Calcs - ACA values'!J26)-(INDEX('APT Data'!$A24:$AF24,MATCH('Calcs - New values'!L$3,'APT Data'!$A$1:$AF$1,0))))*$A$1),'Calcs - ACA values'!J26*$A$1)</f>
        <v>680.83997999999997</v>
      </c>
      <c r="M26" s="27">
        <f>IFERROR(INDEX('APT Data'!$A24:$AF24,MATCH('Calcs - New values'!M$3,'APT Data'!$A$1:$AF$1,0))+((('Calcs - ACA values'!K26)-(INDEX('APT Data'!$A24:$AF24,MATCH('Calcs - New values'!M$3,'APT Data'!$A$1:$AF$1,0))))*$A$1),'Calcs - ACA values'!K26*$A$1)</f>
        <v>949.88158500000009</v>
      </c>
      <c r="N26" s="27">
        <f>IFERROR(INDEX('APT Data'!$A24:$AF24,MATCH('Calcs - New values'!N$3,'APT Data'!$A$1:$AF$1,0))+((('Calcs - ACA values'!L26)-(INDEX('APT Data'!$A24:$AF24,MATCH('Calcs - New values'!N$3,'APT Data'!$A$1:$AF$1,0))))*$A$1),'Calcs - ACA values'!L26*$A$1)</f>
        <v>521.61127499999998</v>
      </c>
      <c r="O26" s="27">
        <f>IFERROR(INDEX('APT Data'!$A24:$AF24,MATCH('Calcs - New values'!O$3,'APT Data'!$A$1:$AF$1,0))+((('Calcs - ACA values'!M26)-(INDEX('APT Data'!$A24:$AF24,MATCH('Calcs - New values'!O$3,'APT Data'!$A$1:$AF$1,0))))*$A$1),'Calcs - ACA values'!M26*$A$1)</f>
        <v>746.72772000000009</v>
      </c>
      <c r="P26" s="27">
        <f>IFERROR(INDEX('APT Data'!$A24:$AF24,MATCH('Calcs - New values'!P$3,'APT Data'!$A$1:$AF$1,0))+((('Calcs - ACA values'!N26)-(INDEX('APT Data'!$A24:$AF24,MATCH('Calcs - New values'!P$3,'APT Data'!$A$1:$AF$1,0))))*$A$1),'Calcs - ACA values'!N26*$A$1)</f>
        <v>488.66740500000003</v>
      </c>
      <c r="Q26" s="27">
        <f>IFERROR(INDEX('APT Data'!$A24:$AF24,MATCH('Calcs - New values'!Q$3,'APT Data'!$A$1:$AF$1,0))+((('Calcs - ACA values'!O26)-(INDEX('APT Data'!$A24:$AF24,MATCH('Calcs - New values'!Q$3,'APT Data'!$A$1:$AF$1,0))))*$A$1),'Calcs - ACA values'!O26*$A$1)</f>
        <v>691.82127000000003</v>
      </c>
      <c r="R26" s="27">
        <f>IFERROR(INDEX('APT Data'!$A24:$AF24,MATCH('Calcs - New values'!R$3,'APT Data'!$A$1:$AF$1,0))+((('Calcs - ACA values'!P26)-(INDEX('APT Data'!$A24:$AF24,MATCH('Calcs - New values'!R$3,'APT Data'!$A$1:$AF$1,0))))*$A$1),'Calcs - ACA values'!P26*$A$1)</f>
        <v>450.23289000000005</v>
      </c>
      <c r="S26" s="27">
        <f>IFERROR(INDEX('APT Data'!$A24:$AF24,MATCH('Calcs - New values'!S$3,'APT Data'!$A$1:$AF$1,0))+((('Calcs - ACA values'!Q26)-(INDEX('APT Data'!$A24:$AF24,MATCH('Calcs - New values'!S$3,'APT Data'!$A$1:$AF$1,0))))*$A$1),'Calcs - ACA values'!Q26*$A$1)</f>
        <v>636.91481999999996</v>
      </c>
      <c r="T26" s="27">
        <f>IFERROR(INDEX('APT Data'!$A24:$AF24,MATCH('Calcs - New values'!T$3,'APT Data'!$A$1:$AF$1,0))+((('Calcs - ACA values'!R26)-(INDEX('APT Data'!$A24:$AF24,MATCH('Calcs - New values'!T$3,'APT Data'!$A$1:$AF$1,0))))*$A$1),'Calcs - ACA values'!R26*$A$1)</f>
        <v>285.51353999999998</v>
      </c>
      <c r="U26" s="27">
        <f>IFERROR(INDEX('APT Data'!$A24:$AF24,MATCH('Calcs - New values'!U$3,'APT Data'!$A$1:$AF$1,0))+((('Calcs - ACA values'!S26)-(INDEX('APT Data'!$A24:$AF24,MATCH('Calcs - New values'!U$3,'APT Data'!$A$1:$AF$1,0))))*$A$1),'Calcs - ACA values'!S26*$A$1)</f>
        <v>455.72353500000003</v>
      </c>
      <c r="V26" s="27">
        <f>IFERROR(INDEX('APT Data'!$A24:$AF24,MATCH('Calcs - New values'!V$3,'APT Data'!$A$1:$AF$1,0))+((('Calcs - ACA values'!T26)-(INDEX('APT Data'!$A24:$AF24,MATCH('Calcs - New values'!V$3,'APT Data'!$A$1:$AF$1,0))))*$A$1),'Calcs - ACA values'!T26*$A$1)</f>
        <v>236.09773500000003</v>
      </c>
      <c r="W26" s="27">
        <f>IFERROR(INDEX('APT Data'!$A24:$AF24,MATCH('Calcs - New values'!W$3,'APT Data'!$A$1:$AF$1,0))+((('Calcs - ACA values'!U26)-(INDEX('APT Data'!$A24:$AF24,MATCH('Calcs - New values'!W$3,'APT Data'!$A$1:$AF$1,0))))*$A$1),'Calcs - ACA values'!U26*$A$1)</f>
        <v>340.41998999999998</v>
      </c>
      <c r="X26" s="27">
        <f>IFERROR(INDEX('APT Data'!$A24:$AF24,MATCH('Calcs - New values'!X$3,'APT Data'!$A$1:$AF$1,0))+((('Calcs - ACA values'!V26)-(INDEX('APT Data'!$A24:$AF24,MATCH('Calcs - New values'!X$3,'APT Data'!$A$1:$AF$1,0))))*$A$1),'Calcs - ACA values'!V26*$A$1)</f>
        <v>1202.4486899999999</v>
      </c>
      <c r="Y26" s="27">
        <f>IFERROR(INDEX('APT Data'!$A24:$AF24,MATCH('Calcs - New values'!Y$3,'APT Data'!$A$1:$AF$1,0))+((('Calcs - ACA values'!W26)-(INDEX('APT Data'!$A24:$AF24,MATCH('Calcs - New values'!Y$3,'APT Data'!$A$1:$AF$1,0))))*$A$1),'Calcs - ACA values'!W26*$A$1)</f>
        <v>1822.8943200000001</v>
      </c>
      <c r="Z26" s="27">
        <f>IFERROR(INDEX('APT Data'!$A24:$AF24,MATCH('Calcs - New values'!Z$3,'APT Data'!$A$1:$AF$1,0))+((('Calcs - ACA values'!X26)-(INDEX('APT Data'!$A24:$AF24,MATCH('Calcs - New values'!Z$3,'APT Data'!$A$1:$AF$1,0))))*$A$1),'Calcs - ACA values'!X26*$A$1)</f>
        <v>603.97409999999991</v>
      </c>
      <c r="AA26" s="27">
        <f>IFERROR(INDEX('APT Data'!$A24:$AF24,MATCH('Calcs - New values'!AA$3,'APT Data'!$A$1:$AF$1,0))+((('Calcs - ACA values'!Y26)-(INDEX('APT Data'!$A24:$AF24,MATCH('Calcs - New values'!AA$3,'APT Data'!$A$1:$AF$1,0))))*$A$1),'Calcs - ACA values'!Y26*$A$1)</f>
        <v>1630.71747</v>
      </c>
      <c r="AB26" s="27">
        <f>IFERROR(INDEX('APT Data'!$A24:$AF24,MATCH('Calcs - New values'!AB$3,'APT Data'!$A$1:$AF$1,0))+((('Calcs - ACA values'!Z26)-(INDEX('APT Data'!$A24:$AF24,MATCH('Calcs - New values'!AB$3,'APT Data'!$A$1:$AF$1,0))))*$A$1),'Calcs - ACA values'!Z26*$A$1)</f>
        <v>129359.59259999999</v>
      </c>
      <c r="AC26" s="27">
        <f>IFERROR(INDEX('APT Data'!$A24:$AF24,MATCH('Calcs - New values'!AC$3,'APT Data'!$A$1:$AF$1,0))+((('Calcs - ACA values'!AA26)-(INDEX('APT Data'!$A24:$AF24,MATCH('Calcs - New values'!AC$3,'APT Data'!$A$1:$AF$1,0))))*$A$1),'Calcs - ACA values'!AA26*$A$1)</f>
        <v>129359.59259999999</v>
      </c>
      <c r="AD26" s="27">
        <f>IFERROR(INDEX('APT Data'!$A24:$AF24,MATCH('Calcs - New values'!AD$3,'APT Data'!$A$1:$AF$1,0))+((('Calcs - ACA values'!AB26)-(INDEX('APT Data'!$A24:$AF24,MATCH('Calcs - New values'!AD$3,'APT Data'!$A$1:$AF$1,0))))*$A$1),'Calcs - ACA values'!AB26*$A$1)</f>
        <v>4945.59</v>
      </c>
      <c r="AE26" s="27">
        <f>IFERROR(INDEX('APT Data'!$A24:$AF24,MATCH('Calcs - New values'!AE$3,'APT Data'!$A$1:$AF$1,0))+((('Calcs - ACA values'!AC26)-(INDEX('APT Data'!$A24:$AF24,MATCH('Calcs - New values'!AE$3,'APT Data'!$A$1:$AF$1,0))))*$A$1),'Calcs - ACA values'!AC26*$A$1)</f>
        <v>7693.1400000000012</v>
      </c>
      <c r="AF26" s="27">
        <f>IFERROR(INDEX('APT Data'!$A24:$AF24,MATCH('Calcs - New values'!AF$3,'APT Data'!$A$1:$AF$1,0))+((('Calcs - ACA values'!AD26)-(INDEX('APT Data'!$A24:$AF24,MATCH('Calcs - New values'!AF$3,'APT Data'!$A$1:$AF$1,0))))*$A$1),'Calcs - ACA values'!AD26*$A$1)</f>
        <v>0</v>
      </c>
      <c r="AG26" s="27">
        <f>IFERROR(INDEX('APT Data'!$A24:$AF24,MATCH('Calcs - New values'!AG$3,'APT Data'!$A$1:$AF$1,0))+((('Calcs - ACA values'!AE26)-(INDEX('APT Data'!$A24:$AF24,MATCH('Calcs - New values'!AG$3,'APT Data'!$A$1:$AF$1,0))))*$A$1),'Calcs - ACA values'!AE26*$A$1)</f>
        <v>988.31880000000001</v>
      </c>
      <c r="AH26" s="27">
        <f>IFERROR(INDEX('APT Data'!$A24:$AF24,MATCH('Calcs - New values'!AH$3,'APT Data'!$A$1:$AF$1,0))+((('Calcs - ACA values'!AF26)-(INDEX('APT Data'!$A24:$AF24,MATCH('Calcs - New values'!AH$3,'APT Data'!$A$1:$AF$1,0))))*$A$1),'Calcs - ACA values'!AF26*$A$1)</f>
        <v>1416.5875800000001</v>
      </c>
    </row>
    <row r="27" spans="1:34" x14ac:dyDescent="0.35">
      <c r="A27" s="11">
        <v>311</v>
      </c>
      <c r="B27" s="11" t="b">
        <f>A27='Calcs - ACA values'!A27</f>
        <v>1</v>
      </c>
      <c r="C27" s="11" t="b">
        <f>A27='APT Data'!A25</f>
        <v>1</v>
      </c>
      <c r="D27" s="18" t="s">
        <v>26</v>
      </c>
      <c r="E27" s="27">
        <f>IFERROR(INDEX('APT Data'!$A25:$AF25,MATCH('Calcs - New values'!E$3,'APT Data'!$A$1:$AF$1,0))+((('Calcs - ACA values'!C27)-(INDEX('APT Data'!$A25:$AF25,MATCH('Calcs - New values'!E$3,'APT Data'!$A$1:$AF$1,0))))*$A$1),'Calcs - ACA values'!C27*$A$1)</f>
        <v>3381.3997020000002</v>
      </c>
      <c r="F27" s="27">
        <f>IFERROR(INDEX('APT Data'!$A25:$AF25,MATCH('Calcs - New values'!F$3,'APT Data'!$A$1:$AF$1,0))+((('Calcs - ACA values'!D27)-(INDEX('APT Data'!$A25:$AF25,MATCH('Calcs - New values'!F$3,'APT Data'!$A$1:$AF$1,0))))*$A$1),'Calcs - ACA values'!D27*$A$1)</f>
        <v>4768.3896960000002</v>
      </c>
      <c r="G27" s="27">
        <f>IFERROR(INDEX('APT Data'!$A25:$AF25,MATCH('Calcs - New values'!G$3,'APT Data'!$A$1:$AF$1,0))+((('Calcs - ACA values'!E27)-(INDEX('APT Data'!$A25:$AF25,MATCH('Calcs - New values'!G$3,'APT Data'!$A$1:$AF$1,0))))*$A$1),'Calcs - ACA values'!E27*$A$1)</f>
        <v>5373.639862</v>
      </c>
      <c r="H27" s="27">
        <f>IFERROR(INDEX('APT Data'!$A25:$AF25,MATCH('Calcs - New values'!H$3,'APT Data'!$A$1:$AF$1,0))+((('Calcs - ACA values'!F27)-(INDEX('APT Data'!$A25:$AF25,MATCH('Calcs - New values'!H$3,'APT Data'!$A$1:$AF$1,0))))*$A$1),'Calcs - ACA values'!F27*$A$1)</f>
        <v>622.57955000000004</v>
      </c>
      <c r="I27" s="27">
        <f>IFERROR(INDEX('APT Data'!$A25:$AF25,MATCH('Calcs - New values'!I$3,'APT Data'!$A$1:$AF$1,0))+((('Calcs - ACA values'!G27)-(INDEX('APT Data'!$A25:$AF25,MATCH('Calcs - New values'!I$3,'APT Data'!$A$1:$AF$1,0))))*$A$1),'Calcs - ACA values'!G27*$A$1)</f>
        <v>885.13715999999999</v>
      </c>
      <c r="J27" s="27">
        <f>IFERROR(INDEX('APT Data'!$A25:$AF25,MATCH('Calcs - New values'!J$3,'APT Data'!$A$1:$AF$1,0))+((('Calcs - ACA values'!H27)-(INDEX('APT Data'!$A25:$AF25,MATCH('Calcs - New values'!J$3,'APT Data'!$A$1:$AF$1,0))))*$A$1),'Calcs - ACA values'!H27*$A$1)</f>
        <v>498.06004000000001</v>
      </c>
      <c r="K27" s="27">
        <f>IFERROR(INDEX('APT Data'!$A25:$AF25,MATCH('Calcs - New values'!K$3,'APT Data'!$A$1:$AF$1,0))+((('Calcs - ACA values'!I27)-(INDEX('APT Data'!$A25:$AF25,MATCH('Calcs - New values'!K$3,'APT Data'!$A$1:$AF$1,0))))*$A$1),'Calcs - ACA values'!I27*$A$1)</f>
        <v>498.06004000000001</v>
      </c>
      <c r="L27" s="27">
        <f>IFERROR(INDEX('APT Data'!$A25:$AF25,MATCH('Calcs - New values'!L$3,'APT Data'!$A$1:$AF$1,0))+((('Calcs - ACA values'!J27)-(INDEX('APT Data'!$A25:$AF25,MATCH('Calcs - New values'!L$3,'APT Data'!$A$1:$AF$1,0))))*$A$1),'Calcs - ACA values'!J27*$A$1)</f>
        <v>671.29987999999992</v>
      </c>
      <c r="M27" s="27">
        <f>IFERROR(INDEX('APT Data'!$A25:$AF25,MATCH('Calcs - New values'!M$3,'APT Data'!$A$1:$AF$1,0))+((('Calcs - ACA values'!K27)-(INDEX('APT Data'!$A25:$AF25,MATCH('Calcs - New values'!M$3,'APT Data'!$A$1:$AF$1,0))))*$A$1),'Calcs - ACA values'!K27*$A$1)</f>
        <v>936.57001000000002</v>
      </c>
      <c r="N27" s="27">
        <f>IFERROR(INDEX('APT Data'!$A25:$AF25,MATCH('Calcs - New values'!N$3,'APT Data'!$A$1:$AF$1,0))+((('Calcs - ACA values'!L27)-(INDEX('APT Data'!$A25:$AF25,MATCH('Calcs - New values'!N$3,'APT Data'!$A$1:$AF$1,0))))*$A$1),'Calcs - ACA values'!L27*$A$1)</f>
        <v>514.30014999999992</v>
      </c>
      <c r="O27" s="27">
        <f>IFERROR(INDEX('APT Data'!$A25:$AF25,MATCH('Calcs - New values'!O$3,'APT Data'!$A$1:$AF$1,0))+((('Calcs - ACA values'!M27)-(INDEX('APT Data'!$A25:$AF25,MATCH('Calcs - New values'!O$3,'APT Data'!$A$1:$AF$1,0))))*$A$1),'Calcs - ACA values'!M27*$A$1)</f>
        <v>736.26031999999998</v>
      </c>
      <c r="P27" s="27">
        <f>IFERROR(INDEX('APT Data'!$A25:$AF25,MATCH('Calcs - New values'!P$3,'APT Data'!$A$1:$AF$1,0))+((('Calcs - ACA values'!N27)-(INDEX('APT Data'!$A25:$AF25,MATCH('Calcs - New values'!P$3,'APT Data'!$A$1:$AF$1,0))))*$A$1),'Calcs - ACA values'!N27*$A$1)</f>
        <v>481.81993</v>
      </c>
      <c r="Q27" s="27">
        <f>IFERROR(INDEX('APT Data'!$A25:$AF25,MATCH('Calcs - New values'!Q$3,'APT Data'!$A$1:$AF$1,0))+((('Calcs - ACA values'!O27)-(INDEX('APT Data'!$A25:$AF25,MATCH('Calcs - New values'!Q$3,'APT Data'!$A$1:$AF$1,0))))*$A$1),'Calcs - ACA values'!O27*$A$1)</f>
        <v>682.12962000000005</v>
      </c>
      <c r="R27" s="27">
        <f>IFERROR(INDEX('APT Data'!$A25:$AF25,MATCH('Calcs - New values'!R$3,'APT Data'!$A$1:$AF$1,0))+((('Calcs - ACA values'!P27)-(INDEX('APT Data'!$A25:$AF25,MATCH('Calcs - New values'!R$3,'APT Data'!$A$1:$AF$1,0))))*$A$1),'Calcs - ACA values'!P27*$A$1)</f>
        <v>443.92034000000001</v>
      </c>
      <c r="S27" s="27">
        <f>IFERROR(INDEX('APT Data'!$A25:$AF25,MATCH('Calcs - New values'!S$3,'APT Data'!$A$1:$AF$1,0))+((('Calcs - ACA values'!Q27)-(INDEX('APT Data'!$A25:$AF25,MATCH('Calcs - New values'!S$3,'APT Data'!$A$1:$AF$1,0))))*$A$1),'Calcs - ACA values'!Q27*$A$1)</f>
        <v>627.98991999999998</v>
      </c>
      <c r="T27" s="27">
        <f>IFERROR(INDEX('APT Data'!$A25:$AF25,MATCH('Calcs - New values'!T$3,'APT Data'!$A$1:$AF$1,0))+((('Calcs - ACA values'!R27)-(INDEX('APT Data'!$A25:$AF25,MATCH('Calcs - New values'!T$3,'APT Data'!$A$1:$AF$1,0))))*$A$1),'Calcs - ACA values'!R27*$A$1)</f>
        <v>281.51024000000001</v>
      </c>
      <c r="U27" s="27">
        <f>IFERROR(INDEX('APT Data'!$A25:$AF25,MATCH('Calcs - New values'!U$3,'APT Data'!$A$1:$AF$1,0))+((('Calcs - ACA values'!S27)-(INDEX('APT Data'!$A25:$AF25,MATCH('Calcs - New values'!U$3,'APT Data'!$A$1:$AF$1,0))))*$A$1),'Calcs - ACA values'!S27*$A$1)</f>
        <v>449.33970999999997</v>
      </c>
      <c r="V27" s="27">
        <f>IFERROR(INDEX('APT Data'!$A25:$AF25,MATCH('Calcs - New values'!V$3,'APT Data'!$A$1:$AF$1,0))+((('Calcs - ACA values'!T27)-(INDEX('APT Data'!$A25:$AF25,MATCH('Calcs - New values'!V$3,'APT Data'!$A$1:$AF$1,0))))*$A$1),'Calcs - ACA values'!T27*$A$1)</f>
        <v>232.78990999999999</v>
      </c>
      <c r="W27" s="27">
        <f>IFERROR(INDEX('APT Data'!$A25:$AF25,MATCH('Calcs - New values'!W$3,'APT Data'!$A$1:$AF$1,0))+((('Calcs - ACA values'!U27)-(INDEX('APT Data'!$A25:$AF25,MATCH('Calcs - New values'!W$3,'APT Data'!$A$1:$AF$1,0))))*$A$1),'Calcs - ACA values'!U27*$A$1)</f>
        <v>335.64993999999996</v>
      </c>
      <c r="X27" s="27">
        <f>IFERROR(INDEX('APT Data'!$A25:$AF25,MATCH('Calcs - New values'!X$3,'APT Data'!$A$1:$AF$1,0))+((('Calcs - ACA values'!V27)-(INDEX('APT Data'!$A25:$AF25,MATCH('Calcs - New values'!X$3,'APT Data'!$A$1:$AF$1,0))))*$A$1),'Calcs - ACA values'!V27*$A$1)</f>
        <v>1185.6000299999998</v>
      </c>
      <c r="Y27" s="27">
        <f>IFERROR(INDEX('APT Data'!$A25:$AF25,MATCH('Calcs - New values'!Y$3,'APT Data'!$A$1:$AF$1,0))+((('Calcs - ACA values'!W27)-(INDEX('APT Data'!$A25:$AF25,MATCH('Calcs - New values'!Y$3,'APT Data'!$A$1:$AF$1,0))))*$A$1),'Calcs - ACA values'!W27*$A$1)</f>
        <v>1797.3498399999999</v>
      </c>
      <c r="Z27" s="27">
        <f>IFERROR(INDEX('APT Data'!$A25:$AF25,MATCH('Calcs - New values'!Z$3,'APT Data'!$A$1:$AF$1,0))+((('Calcs - ACA values'!X27)-(INDEX('APT Data'!$A25:$AF25,MATCH('Calcs - New values'!Z$3,'APT Data'!$A$1:$AF$1,0))))*$A$1),'Calcs - ACA values'!X27*$A$1)</f>
        <v>595.50969999999995</v>
      </c>
      <c r="AA27" s="27">
        <f>IFERROR(INDEX('APT Data'!$A25:$AF25,MATCH('Calcs - New values'!AA$3,'APT Data'!$A$1:$AF$1,0))+((('Calcs - ACA values'!Y27)-(INDEX('APT Data'!$A25:$AF25,MATCH('Calcs - New values'!AA$3,'APT Data'!$A$1:$AF$1,0))))*$A$1),'Calcs - ACA values'!Y27*$A$1)</f>
        <v>1607.8698899999999</v>
      </c>
      <c r="AB27" s="27">
        <f>IFERROR(INDEX('APT Data'!$A25:$AF25,MATCH('Calcs - New values'!AB$3,'APT Data'!$A$1:$AF$1,0))+((('Calcs - ACA values'!Z27)-(INDEX('APT Data'!$A25:$AF25,MATCH('Calcs - New values'!AB$3,'APT Data'!$A$1:$AF$1,0))))*$A$1),'Calcs - ACA values'!Z27*$A$1)</f>
        <v>127546.7972</v>
      </c>
      <c r="AC27" s="27">
        <f>IFERROR(INDEX('APT Data'!$A25:$AF25,MATCH('Calcs - New values'!AC$3,'APT Data'!$A$1:$AF$1,0))+((('Calcs - ACA values'!AA27)-(INDEX('APT Data'!$A25:$AF25,MATCH('Calcs - New values'!AC$3,'APT Data'!$A$1:$AF$1,0))))*$A$1),'Calcs - ACA values'!AA27*$A$1)</f>
        <v>127546.7972</v>
      </c>
      <c r="AD27" s="27">
        <f>IFERROR(INDEX('APT Data'!$A25:$AF25,MATCH('Calcs - New values'!AD$3,'APT Data'!$A$1:$AF$1,0))+((('Calcs - ACA values'!AB27)-(INDEX('APT Data'!$A25:$AF25,MATCH('Calcs - New values'!AD$3,'APT Data'!$A$1:$AF$1,0))))*$A$1),'Calcs - ACA values'!AB27*$A$1)</f>
        <v>4872.3300000000008</v>
      </c>
      <c r="AE27" s="27">
        <f>IFERROR(INDEX('APT Data'!$A25:$AF25,MATCH('Calcs - New values'!AE$3,'APT Data'!$A$1:$AF$1,0))+((('Calcs - ACA values'!AC27)-(INDEX('APT Data'!$A25:$AF25,MATCH('Calcs - New values'!AE$3,'APT Data'!$A$1:$AF$1,0))))*$A$1),'Calcs - ACA values'!AC27*$A$1)</f>
        <v>7579.18</v>
      </c>
      <c r="AF27" s="27">
        <f>IFERROR(INDEX('APT Data'!$A25:$AF25,MATCH('Calcs - New values'!AF$3,'APT Data'!$A$1:$AF$1,0))+((('Calcs - ACA values'!AD27)-(INDEX('APT Data'!$A25:$AF25,MATCH('Calcs - New values'!AF$3,'APT Data'!$A$1:$AF$1,0))))*$A$1),'Calcs - ACA values'!AD27*$A$1)</f>
        <v>0</v>
      </c>
      <c r="AG27" s="27">
        <f>IFERROR(INDEX('APT Data'!$A25:$AF25,MATCH('Calcs - New values'!AG$3,'APT Data'!$A$1:$AF$1,0))+((('Calcs - ACA values'!AE27)-(INDEX('APT Data'!$A25:$AF25,MATCH('Calcs - New values'!AG$3,'APT Data'!$A$1:$AF$1,0))))*$A$1),'Calcs - ACA values'!AE27*$A$1)</f>
        <v>974.46960000000001</v>
      </c>
      <c r="AH27" s="27">
        <f>IFERROR(INDEX('APT Data'!$A25:$AF25,MATCH('Calcs - New values'!AH$3,'APT Data'!$A$1:$AF$1,0))+((('Calcs - ACA values'!AF27)-(INDEX('APT Data'!$A25:$AF25,MATCH('Calcs - New values'!AH$3,'APT Data'!$A$1:$AF$1,0))))*$A$1),'Calcs - ACA values'!AF27*$A$1)</f>
        <v>1396.73946</v>
      </c>
    </row>
    <row r="28" spans="1:34" x14ac:dyDescent="0.35">
      <c r="A28" s="11">
        <v>312</v>
      </c>
      <c r="B28" s="11" t="b">
        <f>A28='Calcs - ACA values'!A28</f>
        <v>1</v>
      </c>
      <c r="C28" s="11" t="b">
        <f>A28='APT Data'!A26</f>
        <v>1</v>
      </c>
      <c r="D28" s="18" t="s">
        <v>27</v>
      </c>
      <c r="E28" s="27">
        <f>IFERROR(INDEX('APT Data'!$A26:$AF26,MATCH('Calcs - New values'!E$3,'APT Data'!$A$1:$AF$1,0))+((('Calcs - ACA values'!C28)-(INDEX('APT Data'!$A26:$AF26,MATCH('Calcs - New values'!E$3,'APT Data'!$A$1:$AF$1,0))))*$A$1),'Calcs - ACA values'!C28*$A$1)</f>
        <v>3715.9704200125439</v>
      </c>
      <c r="F28" s="27">
        <f>IFERROR(INDEX('APT Data'!$A26:$AF26,MATCH('Calcs - New values'!F$3,'APT Data'!$A$1:$AF$1,0))+((('Calcs - ACA values'!D28)-(INDEX('APT Data'!$A26:$AF26,MATCH('Calcs - New values'!F$3,'APT Data'!$A$1:$AF$1,0))))*$A$1),'Calcs - ACA values'!D28*$A$1)</f>
        <v>4857.3109875313494</v>
      </c>
      <c r="G28" s="27">
        <f>IFERROR(INDEX('APT Data'!$A26:$AF26,MATCH('Calcs - New values'!G$3,'APT Data'!$A$1:$AF$1,0))+((('Calcs - ACA values'!E28)-(INDEX('APT Data'!$A26:$AF26,MATCH('Calcs - New values'!G$3,'APT Data'!$A$1:$AF$1,0))))*$A$1),'Calcs - ACA values'!E28*$A$1)</f>
        <v>5543.5005993529885</v>
      </c>
      <c r="H28" s="27">
        <f>IFERROR(INDEX('APT Data'!$A26:$AF26,MATCH('Calcs - New values'!H$3,'APT Data'!$A$1:$AF$1,0))+((('Calcs - ACA values'!F28)-(INDEX('APT Data'!$A26:$AF26,MATCH('Calcs - New values'!H$3,'APT Data'!$A$1:$AF$1,0))))*$A$1),'Calcs - ACA values'!F28*$A$1)</f>
        <v>1062.9766499999998</v>
      </c>
      <c r="I28" s="27">
        <f>IFERROR(INDEX('APT Data'!$A26:$AF26,MATCH('Calcs - New values'!I$3,'APT Data'!$A$1:$AF$1,0))+((('Calcs - ACA values'!G28)-(INDEX('APT Data'!$A26:$AF26,MATCH('Calcs - New values'!I$3,'APT Data'!$A$1:$AF$1,0))))*$A$1),'Calcs - ACA values'!G28*$A$1)</f>
        <v>1392.0346800000002</v>
      </c>
      <c r="J28" s="27">
        <f>IFERROR(INDEX('APT Data'!$A26:$AF26,MATCH('Calcs - New values'!J$3,'APT Data'!$A$1:$AF$1,0))+((('Calcs - ACA values'!H28)-(INDEX('APT Data'!$A26:$AF26,MATCH('Calcs - New values'!J$3,'APT Data'!$A$1:$AF$1,0))))*$A$1),'Calcs - ACA values'!H28*$A$1)</f>
        <v>50.55492000000001</v>
      </c>
      <c r="K28" s="27">
        <f>IFERROR(INDEX('APT Data'!$A26:$AF26,MATCH('Calcs - New values'!K$3,'APT Data'!$A$1:$AF$1,0))+((('Calcs - ACA values'!I28)-(INDEX('APT Data'!$A26:$AF26,MATCH('Calcs - New values'!K$3,'APT Data'!$A$1:$AF$1,0))))*$A$1),'Calcs - ACA values'!I28*$A$1)</f>
        <v>50.55492000000001</v>
      </c>
      <c r="L28" s="27">
        <f>IFERROR(INDEX('APT Data'!$A26:$AF26,MATCH('Calcs - New values'!L$3,'APT Data'!$A$1:$AF$1,0))+((('Calcs - ACA values'!J28)-(INDEX('APT Data'!$A26:$AF26,MATCH('Calcs - New values'!L$3,'APT Data'!$A$1:$AF$1,0))))*$A$1),'Calcs - ACA values'!J28*$A$1)</f>
        <v>636.48924</v>
      </c>
      <c r="M28" s="27">
        <f>IFERROR(INDEX('APT Data'!$A26:$AF26,MATCH('Calcs - New values'!M$3,'APT Data'!$A$1:$AF$1,0))+((('Calcs - ACA values'!K28)-(INDEX('APT Data'!$A26:$AF26,MATCH('Calcs - New values'!M$3,'APT Data'!$A$1:$AF$1,0))))*$A$1),'Calcs - ACA values'!K28*$A$1)</f>
        <v>833.92023000000006</v>
      </c>
      <c r="N28" s="27">
        <f>IFERROR(INDEX('APT Data'!$A26:$AF26,MATCH('Calcs - New values'!N$3,'APT Data'!$A$1:$AF$1,0))+((('Calcs - ACA values'!L28)-(INDEX('APT Data'!$A26:$AF26,MATCH('Calcs - New values'!N$3,'APT Data'!$A$1:$AF$1,0))))*$A$1),'Calcs - ACA values'!L28*$A$1)</f>
        <v>525.82844999999998</v>
      </c>
      <c r="O28" s="27">
        <f>IFERROR(INDEX('APT Data'!$A26:$AF26,MATCH('Calcs - New values'!O$3,'APT Data'!$A$1:$AF$1,0))+((('Calcs - ACA values'!M28)-(INDEX('APT Data'!$A26:$AF26,MATCH('Calcs - New values'!O$3,'APT Data'!$A$1:$AF$1,0))))*$A$1),'Calcs - ACA values'!M28*$A$1)</f>
        <v>690.44136000000003</v>
      </c>
      <c r="P28" s="27">
        <f>IFERROR(INDEX('APT Data'!$A26:$AF26,MATCH('Calcs - New values'!P$3,'APT Data'!$A$1:$AF$1,0))+((('Calcs - ACA values'!N28)-(INDEX('APT Data'!$A26:$AF26,MATCH('Calcs - New values'!P$3,'APT Data'!$A$1:$AF$1,0))))*$A$1),'Calcs - ACA values'!N28*$A$1)</f>
        <v>427.80639000000002</v>
      </c>
      <c r="Q28" s="27">
        <f>IFERROR(INDEX('APT Data'!$A26:$AF26,MATCH('Calcs - New values'!Q$3,'APT Data'!$A$1:$AF$1,0))+((('Calcs - ACA values'!O28)-(INDEX('APT Data'!$A26:$AF26,MATCH('Calcs - New values'!Q$3,'APT Data'!$A$1:$AF$1,0))))*$A$1),'Calcs - ACA values'!O28*$A$1)</f>
        <v>561.80826000000002</v>
      </c>
      <c r="R28" s="27">
        <f>IFERROR(INDEX('APT Data'!$A26:$AF26,MATCH('Calcs - New values'!R$3,'APT Data'!$A$1:$AF$1,0))+((('Calcs - ACA values'!P28)-(INDEX('APT Data'!$A26:$AF26,MATCH('Calcs - New values'!R$3,'APT Data'!$A$1:$AF$1,0))))*$A$1),'Calcs - ACA values'!P28*$A$1)</f>
        <v>329.23482000000001</v>
      </c>
      <c r="S28" s="27">
        <f>IFERROR(INDEX('APT Data'!$A26:$AF26,MATCH('Calcs - New values'!S$3,'APT Data'!$A$1:$AF$1,0))+((('Calcs - ACA values'!Q28)-(INDEX('APT Data'!$A26:$AF26,MATCH('Calcs - New values'!S$3,'APT Data'!$A$1:$AF$1,0))))*$A$1),'Calcs - ACA values'!Q28*$A$1)</f>
        <v>433.17516000000001</v>
      </c>
      <c r="T28" s="27">
        <f>IFERROR(INDEX('APT Data'!$A26:$AF26,MATCH('Calcs - New values'!T$3,'APT Data'!$A$1:$AF$1,0))+((('Calcs - ACA values'!R28)-(INDEX('APT Data'!$A26:$AF26,MATCH('Calcs - New values'!T$3,'APT Data'!$A$1:$AF$1,0))))*$A$1),'Calcs - ACA values'!R28*$A$1)</f>
        <v>218.02452</v>
      </c>
      <c r="U28" s="27">
        <f>IFERROR(INDEX('APT Data'!$A26:$AF26,MATCH('Calcs - New values'!U$3,'APT Data'!$A$1:$AF$1,0))+((('Calcs - ACA values'!S28)-(INDEX('APT Data'!$A26:$AF26,MATCH('Calcs - New values'!U$3,'APT Data'!$A$1:$AF$1,0))))*$A$1),'Calcs - ACA values'!S28*$A$1)</f>
        <v>291.89433000000002</v>
      </c>
      <c r="V28" s="27">
        <f>IFERROR(INDEX('APT Data'!$A26:$AF26,MATCH('Calcs - New values'!V$3,'APT Data'!$A$1:$AF$1,0))+((('Calcs - ACA values'!T28)-(INDEX('APT Data'!$A26:$AF26,MATCH('Calcs - New values'!V$3,'APT Data'!$A$1:$AF$1,0))))*$A$1),'Calcs - ACA values'!T28*$A$1)</f>
        <v>118.35393000000001</v>
      </c>
      <c r="W28" s="27">
        <f>IFERROR(INDEX('APT Data'!$A26:$AF26,MATCH('Calcs - New values'!W$3,'APT Data'!$A$1:$AF$1,0))+((('Calcs - ACA values'!U28)-(INDEX('APT Data'!$A26:$AF26,MATCH('Calcs - New values'!W$3,'APT Data'!$A$1:$AF$1,0))))*$A$1),'Calcs - ACA values'!U28*$A$1)</f>
        <v>157.21662000000001</v>
      </c>
      <c r="X28" s="27">
        <f>IFERROR(INDEX('APT Data'!$A26:$AF26,MATCH('Calcs - New values'!X$3,'APT Data'!$A$1:$AF$1,0))+((('Calcs - ACA values'!V28)-(INDEX('APT Data'!$A26:$AF26,MATCH('Calcs - New values'!X$3,'APT Data'!$A$1:$AF$1,0))))*$A$1),'Calcs - ACA values'!V28*$A$1)</f>
        <v>689.15169000000003</v>
      </c>
      <c r="Y28" s="27">
        <f>IFERROR(INDEX('APT Data'!$A26:$AF26,MATCH('Calcs - New values'!Y$3,'APT Data'!$A$1:$AF$1,0))+((('Calcs - ACA values'!W28)-(INDEX('APT Data'!$A26:$AF26,MATCH('Calcs - New values'!Y$3,'APT Data'!$A$1:$AF$1,0))))*$A$1),'Calcs - ACA values'!W28*$A$1)</f>
        <v>1773.0973200000001</v>
      </c>
      <c r="Z28" s="27">
        <f>IFERROR(INDEX('APT Data'!$A26:$AF26,MATCH('Calcs - New values'!Z$3,'APT Data'!$A$1:$AF$1,0))+((('Calcs - ACA values'!X28)-(INDEX('APT Data'!$A26:$AF26,MATCH('Calcs - New values'!Z$3,'APT Data'!$A$1:$AF$1,0))))*$A$1),'Calcs - ACA values'!X28*$A$1)</f>
        <v>772.97610000000009</v>
      </c>
      <c r="AA28" s="27">
        <f>IFERROR(INDEX('APT Data'!$A26:$AF26,MATCH('Calcs - New values'!AA$3,'APT Data'!$A$1:$AF$1,0))+((('Calcs - ACA values'!Y28)-(INDEX('APT Data'!$A26:$AF26,MATCH('Calcs - New values'!AA$3,'APT Data'!$A$1:$AF$1,0))))*$A$1),'Calcs - ACA values'!Y28*$A$1)</f>
        <v>1236.81447</v>
      </c>
      <c r="AB28" s="27">
        <f>IFERROR(INDEX('APT Data'!$A26:$AF26,MATCH('Calcs - New values'!AB$3,'APT Data'!$A$1:$AF$1,0))+((('Calcs - ACA values'!Z28)-(INDEX('APT Data'!$A26:$AF26,MATCH('Calcs - New values'!AB$3,'APT Data'!$A$1:$AF$1,0))))*$A$1),'Calcs - ACA values'!Z28*$A$1)</f>
        <v>138946.45559999999</v>
      </c>
      <c r="AC28" s="27">
        <f>IFERROR(INDEX('APT Data'!$A26:$AF26,MATCH('Calcs - New values'!AC$3,'APT Data'!$A$1:$AF$1,0))+((('Calcs - ACA values'!AA28)-(INDEX('APT Data'!$A26:$AF26,MATCH('Calcs - New values'!AC$3,'APT Data'!$A$1:$AF$1,0))))*$A$1),'Calcs - ACA values'!AA28*$A$1)</f>
        <v>138946.45559999999</v>
      </c>
      <c r="AD28" s="27">
        <f>IFERROR(INDEX('APT Data'!$A26:$AF26,MATCH('Calcs - New values'!AD$3,'APT Data'!$A$1:$AF$1,0))+((('Calcs - ACA values'!AB28)-(INDEX('APT Data'!$A26:$AF26,MATCH('Calcs - New values'!AD$3,'APT Data'!$A$1:$AF$1,0))))*$A$1),'Calcs - ACA values'!AB28*$A$1)</f>
        <v>4945.59</v>
      </c>
      <c r="AE28" s="27">
        <f>IFERROR(INDEX('APT Data'!$A26:$AF26,MATCH('Calcs - New values'!AE$3,'APT Data'!$A$1:$AF$1,0))+((('Calcs - ACA values'!AC28)-(INDEX('APT Data'!$A26:$AF26,MATCH('Calcs - New values'!AE$3,'APT Data'!$A$1:$AF$1,0))))*$A$1),'Calcs - ACA values'!AC28*$A$1)</f>
        <v>7693.1400000000012</v>
      </c>
      <c r="AF28" s="27">
        <f>IFERROR(INDEX('APT Data'!$A26:$AF26,MATCH('Calcs - New values'!AF$3,'APT Data'!$A$1:$AF$1,0))+((('Calcs - ACA values'!AD28)-(INDEX('APT Data'!$A26:$AF26,MATCH('Calcs - New values'!AF$3,'APT Data'!$A$1:$AF$1,0))))*$A$1),'Calcs - ACA values'!AD28*$A$1)</f>
        <v>0</v>
      </c>
      <c r="AG28" s="27">
        <f>IFERROR(INDEX('APT Data'!$A26:$AF26,MATCH('Calcs - New values'!AG$3,'APT Data'!$A$1:$AF$1,0))+((('Calcs - ACA values'!AE28)-(INDEX('APT Data'!$A26:$AF26,MATCH('Calcs - New values'!AG$3,'APT Data'!$A$1:$AF$1,0))))*$A$1),'Calcs - ACA values'!AE28*$A$1)</f>
        <v>989.10180000000003</v>
      </c>
      <c r="AH28" s="27">
        <f>IFERROR(INDEX('APT Data'!$A26:$AF26,MATCH('Calcs - New values'!AH$3,'APT Data'!$A$1:$AF$1,0))+((('Calcs - ACA values'!AF28)-(INDEX('APT Data'!$A26:$AF26,MATCH('Calcs - New values'!AH$3,'APT Data'!$A$1:$AF$1,0))))*$A$1),'Calcs - ACA values'!AF28*$A$1)</f>
        <v>1417.7035800000001</v>
      </c>
    </row>
    <row r="29" spans="1:34" x14ac:dyDescent="0.35">
      <c r="A29" s="11">
        <v>313</v>
      </c>
      <c r="B29" s="11" t="b">
        <f>A29='Calcs - ACA values'!A29</f>
        <v>1</v>
      </c>
      <c r="C29" s="11" t="b">
        <f>A29='APT Data'!A27</f>
        <v>1</v>
      </c>
      <c r="D29" s="18" t="s">
        <v>28</v>
      </c>
      <c r="E29" s="27">
        <f>IFERROR(INDEX('APT Data'!$A27:$AF27,MATCH('Calcs - New values'!E$3,'APT Data'!$A$1:$AF$1,0))+((('Calcs - ACA values'!C29)-(INDEX('APT Data'!$A27:$AF27,MATCH('Calcs - New values'!E$3,'APT Data'!$A$1:$AF$1,0))))*$A$1),'Calcs - ACA values'!C29*$A$1)</f>
        <v>3438.1611539999999</v>
      </c>
      <c r="F29" s="27">
        <f>IFERROR(INDEX('APT Data'!$A27:$AF27,MATCH('Calcs - New values'!F$3,'APT Data'!$A$1:$AF$1,0))+((('Calcs - ACA values'!D29)-(INDEX('APT Data'!$A27:$AF27,MATCH('Calcs - New values'!F$3,'APT Data'!$A$1:$AF$1,0))))*$A$1),'Calcs - ACA values'!D29*$A$1)</f>
        <v>4846.0016160000005</v>
      </c>
      <c r="G29" s="27">
        <f>IFERROR(INDEX('APT Data'!$A27:$AF27,MATCH('Calcs - New values'!G$3,'APT Data'!$A$1:$AF$1,0))+((('Calcs - ACA values'!E29)-(INDEX('APT Data'!$A27:$AF27,MATCH('Calcs - New values'!G$3,'APT Data'!$A$1:$AF$1,0))))*$A$1),'Calcs - ACA values'!E29*$A$1)</f>
        <v>5460.3608340000001</v>
      </c>
      <c r="H29" s="27">
        <f>IFERROR(INDEX('APT Data'!$A27:$AF27,MATCH('Calcs - New values'!H$3,'APT Data'!$A$1:$AF$1,0))+((('Calcs - ACA values'!F29)-(INDEX('APT Data'!$A27:$AF27,MATCH('Calcs - New values'!H$3,'APT Data'!$A$1:$AF$1,0))))*$A$1),'Calcs - ACA values'!F29*$A$1)</f>
        <v>631.93965000000003</v>
      </c>
      <c r="I29" s="27">
        <f>IFERROR(INDEX('APT Data'!$A27:$AF27,MATCH('Calcs - New values'!I$3,'APT Data'!$A$1:$AF$1,0))+((('Calcs - ACA values'!G29)-(INDEX('APT Data'!$A27:$AF27,MATCH('Calcs - New values'!I$3,'APT Data'!$A$1:$AF$1,0))))*$A$1),'Calcs - ACA values'!G29*$A$1)</f>
        <v>923.17967999999996</v>
      </c>
      <c r="J29" s="27">
        <f>IFERROR(INDEX('APT Data'!$A27:$AF27,MATCH('Calcs - New values'!J$3,'APT Data'!$A$1:$AF$1,0))+((('Calcs - ACA values'!H29)-(INDEX('APT Data'!$A27:$AF27,MATCH('Calcs - New values'!J$3,'APT Data'!$A$1:$AF$1,0))))*$A$1),'Calcs - ACA values'!H29*$A$1)</f>
        <v>505.54992000000004</v>
      </c>
      <c r="K29" s="27">
        <f>IFERROR(INDEX('APT Data'!$A27:$AF27,MATCH('Calcs - New values'!K$3,'APT Data'!$A$1:$AF$1,0))+((('Calcs - ACA values'!I29)-(INDEX('APT Data'!$A27:$AF27,MATCH('Calcs - New values'!K$3,'APT Data'!$A$1:$AF$1,0))))*$A$1),'Calcs - ACA values'!I29*$A$1)</f>
        <v>505.54992000000004</v>
      </c>
      <c r="L29" s="27">
        <f>IFERROR(INDEX('APT Data'!$A27:$AF27,MATCH('Calcs - New values'!L$3,'APT Data'!$A$1:$AF$1,0))+((('Calcs - ACA values'!J29)-(INDEX('APT Data'!$A27:$AF27,MATCH('Calcs - New values'!L$3,'APT Data'!$A$1:$AF$1,0))))*$A$1),'Calcs - ACA values'!J29*$A$1)</f>
        <v>681.39023999999995</v>
      </c>
      <c r="M29" s="27">
        <f>IFERROR(INDEX('APT Data'!$A27:$AF27,MATCH('Calcs - New values'!M$3,'APT Data'!$A$1:$AF$1,0))+((('Calcs - ACA values'!K29)-(INDEX('APT Data'!$A27:$AF27,MATCH('Calcs - New values'!M$3,'APT Data'!$A$1:$AF$1,0))))*$A$1),'Calcs - ACA values'!K29*$A$1)</f>
        <v>950.65022999999997</v>
      </c>
      <c r="N29" s="27">
        <f>IFERROR(INDEX('APT Data'!$A27:$AF27,MATCH('Calcs - New values'!N$3,'APT Data'!$A$1:$AF$1,0))+((('Calcs - ACA values'!L29)-(INDEX('APT Data'!$A27:$AF27,MATCH('Calcs - New values'!N$3,'APT Data'!$A$1:$AF$1,0))))*$A$1),'Calcs - ACA values'!L29*$A$1)</f>
        <v>522.03044999999997</v>
      </c>
      <c r="O29" s="27">
        <f>IFERROR(INDEX('APT Data'!$A27:$AF27,MATCH('Calcs - New values'!O$3,'APT Data'!$A$1:$AF$1,0))+((('Calcs - ACA values'!M29)-(INDEX('APT Data'!$A27:$AF27,MATCH('Calcs - New values'!O$3,'APT Data'!$A$1:$AF$1,0))))*$A$1),'Calcs - ACA values'!M29*$A$1)</f>
        <v>747.33036000000004</v>
      </c>
      <c r="P29" s="27">
        <f>IFERROR(INDEX('APT Data'!$A27:$AF27,MATCH('Calcs - New values'!P$3,'APT Data'!$A$1:$AF$1,0))+((('Calcs - ACA values'!N29)-(INDEX('APT Data'!$A27:$AF27,MATCH('Calcs - New values'!P$3,'APT Data'!$A$1:$AF$1,0))))*$A$1),'Calcs - ACA values'!N29*$A$1)</f>
        <v>489.06038999999998</v>
      </c>
      <c r="Q29" s="27">
        <f>IFERROR(INDEX('APT Data'!$A27:$AF27,MATCH('Calcs - New values'!Q$3,'APT Data'!$A$1:$AF$1,0))+((('Calcs - ACA values'!O29)-(INDEX('APT Data'!$A27:$AF27,MATCH('Calcs - New values'!Q$3,'APT Data'!$A$1:$AF$1,0))))*$A$1),'Calcs - ACA values'!O29*$A$1)</f>
        <v>692.38026000000002</v>
      </c>
      <c r="R29" s="27">
        <f>IFERROR(INDEX('APT Data'!$A27:$AF27,MATCH('Calcs - New values'!R$3,'APT Data'!$A$1:$AF$1,0))+((('Calcs - ACA values'!P29)-(INDEX('APT Data'!$A27:$AF27,MATCH('Calcs - New values'!R$3,'APT Data'!$A$1:$AF$1,0))))*$A$1),'Calcs - ACA values'!P29*$A$1)</f>
        <v>450.59982000000002</v>
      </c>
      <c r="S29" s="27">
        <f>IFERROR(INDEX('APT Data'!$A27:$AF27,MATCH('Calcs - New values'!S$3,'APT Data'!$A$1:$AF$1,0))+((('Calcs - ACA values'!Q29)-(INDEX('APT Data'!$A27:$AF27,MATCH('Calcs - New values'!S$3,'APT Data'!$A$1:$AF$1,0))))*$A$1),'Calcs - ACA values'!Q29*$A$1)</f>
        <v>637.43016</v>
      </c>
      <c r="T29" s="27">
        <f>IFERROR(INDEX('APT Data'!$A27:$AF27,MATCH('Calcs - New values'!T$3,'APT Data'!$A$1:$AF$1,0))+((('Calcs - ACA values'!R29)-(INDEX('APT Data'!$A27:$AF27,MATCH('Calcs - New values'!T$3,'APT Data'!$A$1:$AF$1,0))))*$A$1),'Calcs - ACA values'!R29*$A$1)</f>
        <v>285.74952000000002</v>
      </c>
      <c r="U29" s="27">
        <f>IFERROR(INDEX('APT Data'!$A27:$AF27,MATCH('Calcs - New values'!U$3,'APT Data'!$A$1:$AF$1,0))+((('Calcs - ACA values'!S29)-(INDEX('APT Data'!$A27:$AF27,MATCH('Calcs - New values'!U$3,'APT Data'!$A$1:$AF$1,0))))*$A$1),'Calcs - ACA values'!S29*$A$1)</f>
        <v>456.09032999999999</v>
      </c>
      <c r="V29" s="27">
        <f>IFERROR(INDEX('APT Data'!$A27:$AF27,MATCH('Calcs - New values'!V$3,'APT Data'!$A$1:$AF$1,0))+((('Calcs - ACA values'!T29)-(INDEX('APT Data'!$A27:$AF27,MATCH('Calcs - New values'!V$3,'APT Data'!$A$1:$AF$1,0))))*$A$1),'Calcs - ACA values'!T29*$A$1)</f>
        <v>236.28993</v>
      </c>
      <c r="W29" s="27">
        <f>IFERROR(INDEX('APT Data'!$A27:$AF27,MATCH('Calcs - New values'!W$3,'APT Data'!$A$1:$AF$1,0))+((('Calcs - ACA values'!U29)-(INDEX('APT Data'!$A27:$AF27,MATCH('Calcs - New values'!W$3,'APT Data'!$A$1:$AF$1,0))))*$A$1),'Calcs - ACA values'!U29*$A$1)</f>
        <v>340.69961999999998</v>
      </c>
      <c r="X29" s="27">
        <f>IFERROR(INDEX('APT Data'!$A27:$AF27,MATCH('Calcs - New values'!X$3,'APT Data'!$A$1:$AF$1,0))+((('Calcs - ACA values'!V29)-(INDEX('APT Data'!$A27:$AF27,MATCH('Calcs - New values'!X$3,'APT Data'!$A$1:$AF$1,0))))*$A$1),'Calcs - ACA values'!V29*$A$1)</f>
        <v>1203.4296900000002</v>
      </c>
      <c r="Y29" s="27">
        <f>IFERROR(INDEX('APT Data'!$A27:$AF27,MATCH('Calcs - New values'!Y$3,'APT Data'!$A$1:$AF$1,0))+((('Calcs - ACA values'!W29)-(INDEX('APT Data'!$A27:$AF27,MATCH('Calcs - New values'!Y$3,'APT Data'!$A$1:$AF$1,0))))*$A$1),'Calcs - ACA values'!W29*$A$1)</f>
        <v>1824.37032</v>
      </c>
      <c r="Z29" s="27">
        <f>IFERROR(INDEX('APT Data'!$A27:$AF27,MATCH('Calcs - New values'!Z$3,'APT Data'!$A$1:$AF$1,0))+((('Calcs - ACA values'!X29)-(INDEX('APT Data'!$A27:$AF27,MATCH('Calcs - New values'!Z$3,'APT Data'!$A$1:$AF$1,0))))*$A$1),'Calcs - ACA values'!X29*$A$1)</f>
        <v>604.46010000000001</v>
      </c>
      <c r="AA29" s="27">
        <f>IFERROR(INDEX('APT Data'!$A27:$AF27,MATCH('Calcs - New values'!AA$3,'APT Data'!$A$1:$AF$1,0))+((('Calcs - ACA values'!Y29)-(INDEX('APT Data'!$A27:$AF27,MATCH('Calcs - New values'!AA$3,'APT Data'!$A$1:$AF$1,0))))*$A$1),'Calcs - ACA values'!Y29*$A$1)</f>
        <v>1632.0404699999999</v>
      </c>
      <c r="AB29" s="27">
        <f>IFERROR(INDEX('APT Data'!$A27:$AF27,MATCH('Calcs - New values'!AB$3,'APT Data'!$A$1:$AF$1,0))+((('Calcs - ACA values'!Z29)-(INDEX('APT Data'!$A27:$AF27,MATCH('Calcs - New values'!AB$3,'APT Data'!$A$1:$AF$1,0))))*$A$1),'Calcs - ACA values'!Z29*$A$1)</f>
        <v>129464.55959999999</v>
      </c>
      <c r="AC29" s="27">
        <f>IFERROR(INDEX('APT Data'!$A27:$AF27,MATCH('Calcs - New values'!AC$3,'APT Data'!$A$1:$AF$1,0))+((('Calcs - ACA values'!AA29)-(INDEX('APT Data'!$A27:$AF27,MATCH('Calcs - New values'!AC$3,'APT Data'!$A$1:$AF$1,0))))*$A$1),'Calcs - ACA values'!AA29*$A$1)</f>
        <v>129464.55959999999</v>
      </c>
      <c r="AD29" s="27">
        <f>IFERROR(INDEX('APT Data'!$A27:$AF27,MATCH('Calcs - New values'!AD$3,'APT Data'!$A$1:$AF$1,0))+((('Calcs - ACA values'!AB29)-(INDEX('APT Data'!$A27:$AF27,MATCH('Calcs - New values'!AD$3,'APT Data'!$A$1:$AF$1,0))))*$A$1),'Calcs - ACA values'!AB29*$A$1)</f>
        <v>4945.59</v>
      </c>
      <c r="AE29" s="27">
        <f>IFERROR(INDEX('APT Data'!$A27:$AF27,MATCH('Calcs - New values'!AE$3,'APT Data'!$A$1:$AF$1,0))+((('Calcs - ACA values'!AC29)-(INDEX('APT Data'!$A27:$AF27,MATCH('Calcs - New values'!AE$3,'APT Data'!$A$1:$AF$1,0))))*$A$1),'Calcs - ACA values'!AC29*$A$1)</f>
        <v>7693.1400000000012</v>
      </c>
      <c r="AF29" s="27">
        <f>IFERROR(INDEX('APT Data'!$A27:$AF27,MATCH('Calcs - New values'!AF$3,'APT Data'!$A$1:$AF$1,0))+((('Calcs - ACA values'!AD29)-(INDEX('APT Data'!$A27:$AF27,MATCH('Calcs - New values'!AF$3,'APT Data'!$A$1:$AF$1,0))))*$A$1),'Calcs - ACA values'!AD29*$A$1)</f>
        <v>0</v>
      </c>
      <c r="AG29" s="27">
        <f>IFERROR(INDEX('APT Data'!$A27:$AF27,MATCH('Calcs - New values'!AG$3,'APT Data'!$A$1:$AF$1,0))+((('Calcs - ACA values'!AE29)-(INDEX('APT Data'!$A27:$AF27,MATCH('Calcs - New values'!AG$3,'APT Data'!$A$1:$AF$1,0))))*$A$1),'Calcs - ACA values'!AE29*$A$1)</f>
        <v>98.911800000000014</v>
      </c>
      <c r="AH29" s="27">
        <f>IFERROR(INDEX('APT Data'!$A27:$AF27,MATCH('Calcs - New values'!AH$3,'APT Data'!$A$1:$AF$1,0))+((('Calcs - ACA values'!AF29)-(INDEX('APT Data'!$A27:$AF27,MATCH('Calcs - New values'!AH$3,'APT Data'!$A$1:$AF$1,0))))*$A$1),'Calcs - ACA values'!AF29*$A$1)</f>
        <v>141.77358000000001</v>
      </c>
    </row>
    <row r="30" spans="1:34" x14ac:dyDescent="0.35">
      <c r="A30" s="11">
        <v>314</v>
      </c>
      <c r="B30" s="11" t="b">
        <f>A30='Calcs - ACA values'!A30</f>
        <v>1</v>
      </c>
      <c r="C30" s="11" t="b">
        <f>A30='APT Data'!A28</f>
        <v>1</v>
      </c>
      <c r="D30" s="18" t="s">
        <v>29</v>
      </c>
      <c r="E30" s="27">
        <f>IFERROR(INDEX('APT Data'!$A28:$AF28,MATCH('Calcs - New values'!E$3,'APT Data'!$A$1:$AF$1,0))+((('Calcs - ACA values'!C30)-(INDEX('APT Data'!$A28:$AF28,MATCH('Calcs - New values'!E$3,'APT Data'!$A$1:$AF$1,0))))*$A$1),'Calcs - ACA values'!C30*$A$1)</f>
        <v>3411.5434436386581</v>
      </c>
      <c r="F30" s="27">
        <f>IFERROR(INDEX('APT Data'!$A28:$AF28,MATCH('Calcs - New values'!F$3,'APT Data'!$A$1:$AF$1,0))+((('Calcs - ACA values'!D30)-(INDEX('APT Data'!$A28:$AF28,MATCH('Calcs - New values'!F$3,'APT Data'!$A$1:$AF$1,0))))*$A$1),'Calcs - ACA values'!D30*$A$1)</f>
        <v>4810.8984716153664</v>
      </c>
      <c r="G30" s="27">
        <f>IFERROR(INDEX('APT Data'!$A28:$AF28,MATCH('Calcs - New values'!G$3,'APT Data'!$A$1:$AF$1,0))+((('Calcs - ACA values'!E30)-(INDEX('APT Data'!$A28:$AF28,MATCH('Calcs - New values'!G$3,'APT Data'!$A$1:$AF$1,0))))*$A$1),'Calcs - ACA values'!E30*$A$1)</f>
        <v>5421.5486449677728</v>
      </c>
      <c r="H30" s="27">
        <f>IFERROR(INDEX('APT Data'!$A28:$AF28,MATCH('Calcs - New values'!H$3,'APT Data'!$A$1:$AF$1,0))+((('Calcs - ACA values'!F30)-(INDEX('APT Data'!$A28:$AF28,MATCH('Calcs - New values'!H$3,'APT Data'!$A$1:$AF$1,0))))*$A$1),'Calcs - ACA values'!F30*$A$1)</f>
        <v>631.93650000000002</v>
      </c>
      <c r="I30" s="27">
        <f>IFERROR(INDEX('APT Data'!$A28:$AF28,MATCH('Calcs - New values'!I$3,'APT Data'!$A$1:$AF$1,0))+((('Calcs - ACA values'!G30)-(INDEX('APT Data'!$A28:$AF28,MATCH('Calcs - New values'!I$3,'APT Data'!$A$1:$AF$1,0))))*$A$1),'Calcs - ACA values'!G30*$A$1)</f>
        <v>923.17680000000007</v>
      </c>
      <c r="J30" s="27">
        <f>IFERROR(INDEX('APT Data'!$A28:$AF28,MATCH('Calcs - New values'!J$3,'APT Data'!$A$1:$AF$1,0))+((('Calcs - ACA values'!H30)-(INDEX('APT Data'!$A28:$AF28,MATCH('Calcs - New values'!J$3,'APT Data'!$A$1:$AF$1,0))))*$A$1),'Calcs - ACA values'!H30*$A$1)</f>
        <v>505.54920000000004</v>
      </c>
      <c r="K30" s="27">
        <f>IFERROR(INDEX('APT Data'!$A28:$AF28,MATCH('Calcs - New values'!K$3,'APT Data'!$A$1:$AF$1,0))+((('Calcs - ACA values'!I30)-(INDEX('APT Data'!$A28:$AF28,MATCH('Calcs - New values'!K$3,'APT Data'!$A$1:$AF$1,0))))*$A$1),'Calcs - ACA values'!I30*$A$1)</f>
        <v>505.54920000000004</v>
      </c>
      <c r="L30" s="27">
        <f>IFERROR(INDEX('APT Data'!$A28:$AF28,MATCH('Calcs - New values'!L$3,'APT Data'!$A$1:$AF$1,0))+((('Calcs - ACA values'!J30)-(INDEX('APT Data'!$A28:$AF28,MATCH('Calcs - New values'!L$3,'APT Data'!$A$1:$AF$1,0))))*$A$1),'Calcs - ACA values'!J30*$A$1)</f>
        <v>681.39240000000007</v>
      </c>
      <c r="M30" s="27">
        <f>IFERROR(INDEX('APT Data'!$A28:$AF28,MATCH('Calcs - New values'!M$3,'APT Data'!$A$1:$AF$1,0))+((('Calcs - ACA values'!K30)-(INDEX('APT Data'!$A28:$AF28,MATCH('Calcs - New values'!M$3,'APT Data'!$A$1:$AF$1,0))))*$A$1),'Calcs - ACA values'!K30*$A$1)</f>
        <v>950.65230000000008</v>
      </c>
      <c r="N30" s="27">
        <f>IFERROR(INDEX('APT Data'!$A28:$AF28,MATCH('Calcs - New values'!N$3,'APT Data'!$A$1:$AF$1,0))+((('Calcs - ACA values'!L30)-(INDEX('APT Data'!$A28:$AF28,MATCH('Calcs - New values'!N$3,'APT Data'!$A$1:$AF$1,0))))*$A$1),'Calcs - ACA values'!L30*$A$1)</f>
        <v>522.03450000000009</v>
      </c>
      <c r="O30" s="27">
        <f>IFERROR(INDEX('APT Data'!$A28:$AF28,MATCH('Calcs - New values'!O$3,'APT Data'!$A$1:$AF$1,0))+((('Calcs - ACA values'!M30)-(INDEX('APT Data'!$A28:$AF28,MATCH('Calcs - New values'!O$3,'APT Data'!$A$1:$AF$1,0))))*$A$1),'Calcs - ACA values'!M30*$A$1)</f>
        <v>747.33360000000005</v>
      </c>
      <c r="P30" s="27">
        <f>IFERROR(INDEX('APT Data'!$A28:$AF28,MATCH('Calcs - New values'!P$3,'APT Data'!$A$1:$AF$1,0))+((('Calcs - ACA values'!N30)-(INDEX('APT Data'!$A28:$AF28,MATCH('Calcs - New values'!P$3,'APT Data'!$A$1:$AF$1,0))))*$A$1),'Calcs - ACA values'!N30*$A$1)</f>
        <v>489.06390000000005</v>
      </c>
      <c r="Q30" s="27">
        <f>IFERROR(INDEX('APT Data'!$A28:$AF28,MATCH('Calcs - New values'!Q$3,'APT Data'!$A$1:$AF$1,0))+((('Calcs - ACA values'!O30)-(INDEX('APT Data'!$A28:$AF28,MATCH('Calcs - New values'!Q$3,'APT Data'!$A$1:$AF$1,0))))*$A$1),'Calcs - ACA values'!O30*$A$1)</f>
        <v>692.38260000000002</v>
      </c>
      <c r="R30" s="27">
        <f>IFERROR(INDEX('APT Data'!$A28:$AF28,MATCH('Calcs - New values'!R$3,'APT Data'!$A$1:$AF$1,0))+((('Calcs - ACA values'!P30)-(INDEX('APT Data'!$A28:$AF28,MATCH('Calcs - New values'!R$3,'APT Data'!$A$1:$AF$1,0))))*$A$1),'Calcs - ACA values'!P30*$A$1)</f>
        <v>450.59820000000002</v>
      </c>
      <c r="S30" s="27">
        <f>IFERROR(INDEX('APT Data'!$A28:$AF28,MATCH('Calcs - New values'!S$3,'APT Data'!$A$1:$AF$1,0))+((('Calcs - ACA values'!Q30)-(INDEX('APT Data'!$A28:$AF28,MATCH('Calcs - New values'!S$3,'APT Data'!$A$1:$AF$1,0))))*$A$1),'Calcs - ACA values'!Q30*$A$1)</f>
        <v>637.43160000000012</v>
      </c>
      <c r="T30" s="27">
        <f>IFERROR(INDEX('APT Data'!$A28:$AF28,MATCH('Calcs - New values'!T$3,'APT Data'!$A$1:$AF$1,0))+((('Calcs - ACA values'!R30)-(INDEX('APT Data'!$A28:$AF28,MATCH('Calcs - New values'!T$3,'APT Data'!$A$1:$AF$1,0))))*$A$1),'Calcs - ACA values'!R30*$A$1)</f>
        <v>285.74520000000001</v>
      </c>
      <c r="U30" s="27">
        <f>IFERROR(INDEX('APT Data'!$A28:$AF28,MATCH('Calcs - New values'!U$3,'APT Data'!$A$1:$AF$1,0))+((('Calcs - ACA values'!S30)-(INDEX('APT Data'!$A28:$AF28,MATCH('Calcs - New values'!U$3,'APT Data'!$A$1:$AF$1,0))))*$A$1),'Calcs - ACA values'!S30*$A$1)</f>
        <v>456.09330000000006</v>
      </c>
      <c r="V30" s="27">
        <f>IFERROR(INDEX('APT Data'!$A28:$AF28,MATCH('Calcs - New values'!V$3,'APT Data'!$A$1:$AF$1,0))+((('Calcs - ACA values'!T30)-(INDEX('APT Data'!$A28:$AF28,MATCH('Calcs - New values'!V$3,'APT Data'!$A$1:$AF$1,0))))*$A$1),'Calcs - ACA values'!T30*$A$1)</f>
        <v>236.28930000000003</v>
      </c>
      <c r="W30" s="27">
        <f>IFERROR(INDEX('APT Data'!$A28:$AF28,MATCH('Calcs - New values'!W$3,'APT Data'!$A$1:$AF$1,0))+((('Calcs - ACA values'!U30)-(INDEX('APT Data'!$A28:$AF28,MATCH('Calcs - New values'!W$3,'APT Data'!$A$1:$AF$1,0))))*$A$1),'Calcs - ACA values'!U30*$A$1)</f>
        <v>340.69620000000003</v>
      </c>
      <c r="X30" s="27">
        <f>IFERROR(INDEX('APT Data'!$A28:$AF28,MATCH('Calcs - New values'!X$3,'APT Data'!$A$1:$AF$1,0))+((('Calcs - ACA values'!V30)-(INDEX('APT Data'!$A28:$AF28,MATCH('Calcs - New values'!X$3,'APT Data'!$A$1:$AF$1,0))))*$A$1),'Calcs - ACA values'!V30*$A$1)</f>
        <v>1203.4269000000002</v>
      </c>
      <c r="Y30" s="27">
        <f>IFERROR(INDEX('APT Data'!$A28:$AF28,MATCH('Calcs - New values'!Y$3,'APT Data'!$A$1:$AF$1,0))+((('Calcs - ACA values'!W30)-(INDEX('APT Data'!$A28:$AF28,MATCH('Calcs - New values'!Y$3,'APT Data'!$A$1:$AF$1,0))))*$A$1),'Calcs - ACA values'!W30*$A$1)</f>
        <v>1824.37032</v>
      </c>
      <c r="Z30" s="27">
        <f>IFERROR(INDEX('APT Data'!$A28:$AF28,MATCH('Calcs - New values'!Z$3,'APT Data'!$A$1:$AF$1,0))+((('Calcs - ACA values'!X30)-(INDEX('APT Data'!$A28:$AF28,MATCH('Calcs - New values'!Z$3,'APT Data'!$A$1:$AF$1,0))))*$A$1),'Calcs - ACA values'!X30*$A$1)</f>
        <v>604.46100000000001</v>
      </c>
      <c r="AA30" s="27">
        <f>IFERROR(INDEX('APT Data'!$A28:$AF28,MATCH('Calcs - New values'!AA$3,'APT Data'!$A$1:$AF$1,0))+((('Calcs - ACA values'!Y30)-(INDEX('APT Data'!$A28:$AF28,MATCH('Calcs - New values'!AA$3,'APT Data'!$A$1:$AF$1,0))))*$A$1),'Calcs - ACA values'!Y30*$A$1)</f>
        <v>1632.0447000000001</v>
      </c>
      <c r="AB30" s="27">
        <f>IFERROR(INDEX('APT Data'!$A28:$AF28,MATCH('Calcs - New values'!AB$3,'APT Data'!$A$1:$AF$1,0))+((('Calcs - ACA values'!Z30)-(INDEX('APT Data'!$A28:$AF28,MATCH('Calcs - New values'!AB$3,'APT Data'!$A$1:$AF$1,0))))*$A$1),'Calcs - ACA values'!Z30*$A$1)</f>
        <v>170446.45559999999</v>
      </c>
      <c r="AC30" s="27">
        <f>IFERROR(INDEX('APT Data'!$A28:$AF28,MATCH('Calcs - New values'!AC$3,'APT Data'!$A$1:$AF$1,0))+((('Calcs - ACA values'!AA30)-(INDEX('APT Data'!$A28:$AF28,MATCH('Calcs - New values'!AC$3,'APT Data'!$A$1:$AF$1,0))))*$A$1),'Calcs - ACA values'!AA30*$A$1)</f>
        <v>170446.45559999999</v>
      </c>
      <c r="AD30" s="27">
        <f>IFERROR(INDEX('APT Data'!$A28:$AF28,MATCH('Calcs - New values'!AD$3,'APT Data'!$A$1:$AF$1,0))+((('Calcs - ACA values'!AB30)-(INDEX('APT Data'!$A28:$AF28,MATCH('Calcs - New values'!AD$3,'APT Data'!$A$1:$AF$1,0))))*$A$1),'Calcs - ACA values'!AB30*$A$1)</f>
        <v>4945.59</v>
      </c>
      <c r="AE30" s="27">
        <f>IFERROR(INDEX('APT Data'!$A28:$AF28,MATCH('Calcs - New values'!AE$3,'APT Data'!$A$1:$AF$1,0))+((('Calcs - ACA values'!AC30)-(INDEX('APT Data'!$A28:$AF28,MATCH('Calcs - New values'!AE$3,'APT Data'!$A$1:$AF$1,0))))*$A$1),'Calcs - ACA values'!AC30*$A$1)</f>
        <v>7693.1400000000012</v>
      </c>
      <c r="AF30" s="27">
        <f>IFERROR(INDEX('APT Data'!$A28:$AF28,MATCH('Calcs - New values'!AF$3,'APT Data'!$A$1:$AF$1,0))+((('Calcs - ACA values'!AD30)-(INDEX('APT Data'!$A28:$AF28,MATCH('Calcs - New values'!AF$3,'APT Data'!$A$1:$AF$1,0))))*$A$1),'Calcs - ACA values'!AD30*$A$1)</f>
        <v>0</v>
      </c>
      <c r="AG30" s="27">
        <f>IFERROR(INDEX('APT Data'!$A28:$AF28,MATCH('Calcs - New values'!AG$3,'APT Data'!$A$1:$AF$1,0))+((('Calcs - ACA values'!AE30)-(INDEX('APT Data'!$A28:$AF28,MATCH('Calcs - New values'!AG$3,'APT Data'!$A$1:$AF$1,0))))*$A$1),'Calcs - ACA values'!AE30*$A$1)</f>
        <v>989.11800000000005</v>
      </c>
      <c r="AH30" s="27">
        <f>IFERROR(INDEX('APT Data'!$A28:$AF28,MATCH('Calcs - New values'!AH$3,'APT Data'!$A$1:$AF$1,0))+((('Calcs - ACA values'!AF30)-(INDEX('APT Data'!$A28:$AF28,MATCH('Calcs - New values'!AH$3,'APT Data'!$A$1:$AF$1,0))))*$A$1),'Calcs - ACA values'!AF30*$A$1)</f>
        <v>1417.7358000000002</v>
      </c>
    </row>
    <row r="31" spans="1:34" x14ac:dyDescent="0.35">
      <c r="A31" s="11">
        <v>315</v>
      </c>
      <c r="B31" s="11" t="b">
        <f>A31='Calcs - ACA values'!A31</f>
        <v>1</v>
      </c>
      <c r="C31" s="11" t="b">
        <f>A31='APT Data'!A29</f>
        <v>1</v>
      </c>
      <c r="D31" s="18" t="s">
        <v>30</v>
      </c>
      <c r="E31" s="27">
        <f>IFERROR(INDEX('APT Data'!$A29:$AF29,MATCH('Calcs - New values'!E$3,'APT Data'!$A$1:$AF$1,0))+((('Calcs - ACA values'!C31)-(INDEX('APT Data'!$A29:$AF29,MATCH('Calcs - New values'!E$3,'APT Data'!$A$1:$AF$1,0))))*$A$1),'Calcs - ACA values'!C31*$A$1)</f>
        <v>3405.7355219999999</v>
      </c>
      <c r="F31" s="27">
        <f>IFERROR(INDEX('APT Data'!$A29:$AF29,MATCH('Calcs - New values'!F$3,'APT Data'!$A$1:$AF$1,0))+((('Calcs - ACA values'!D31)-(INDEX('APT Data'!$A29:$AF29,MATCH('Calcs - New values'!F$3,'APT Data'!$A$1:$AF$1,0))))*$A$1),'Calcs - ACA values'!D31*$A$1)</f>
        <v>4821.1690559999997</v>
      </c>
      <c r="G31" s="27">
        <f>IFERROR(INDEX('APT Data'!$A29:$AF29,MATCH('Calcs - New values'!G$3,'APT Data'!$A$1:$AF$1,0))+((('Calcs - ACA values'!E31)-(INDEX('APT Data'!$A29:$AF29,MATCH('Calcs - New values'!G$3,'APT Data'!$A$1:$AF$1,0))))*$A$1),'Calcs - ACA values'!E31*$A$1)</f>
        <v>5429.0542820000001</v>
      </c>
      <c r="H31" s="27">
        <f>IFERROR(INDEX('APT Data'!$A29:$AF29,MATCH('Calcs - New values'!H$3,'APT Data'!$A$1:$AF$1,0))+((('Calcs - ACA values'!F31)-(INDEX('APT Data'!$A29:$AF29,MATCH('Calcs - New values'!H$3,'APT Data'!$A$1:$AF$1,0))))*$A$1),'Calcs - ACA values'!F31*$A$1)</f>
        <v>655.11217000000011</v>
      </c>
      <c r="I31" s="27">
        <f>IFERROR(INDEX('APT Data'!$A29:$AF29,MATCH('Calcs - New values'!I$3,'APT Data'!$A$1:$AF$1,0))+((('Calcs - ACA values'!G31)-(INDEX('APT Data'!$A29:$AF29,MATCH('Calcs - New values'!I$3,'APT Data'!$A$1:$AF$1,0))))*$A$1),'Calcs - ACA values'!G31*$A$1)</f>
        <v>953.77956000000006</v>
      </c>
      <c r="J31" s="27">
        <f>IFERROR(INDEX('APT Data'!$A29:$AF29,MATCH('Calcs - New values'!J$3,'APT Data'!$A$1:$AF$1,0))+((('Calcs - ACA values'!H31)-(INDEX('APT Data'!$A29:$AF29,MATCH('Calcs - New values'!J$3,'APT Data'!$A$1:$AF$1,0))))*$A$1),'Calcs - ACA values'!H31*$A$1)</f>
        <v>526.19011999999998</v>
      </c>
      <c r="K31" s="27">
        <f>IFERROR(INDEX('APT Data'!$A29:$AF29,MATCH('Calcs - New values'!K$3,'APT Data'!$A$1:$AF$1,0))+((('Calcs - ACA values'!I31)-(INDEX('APT Data'!$A29:$AF29,MATCH('Calcs - New values'!K$3,'APT Data'!$A$1:$AF$1,0))))*$A$1),'Calcs - ACA values'!I31*$A$1)</f>
        <v>526.19011999999998</v>
      </c>
      <c r="L31" s="27">
        <f>IFERROR(INDEX('APT Data'!$A29:$AF29,MATCH('Calcs - New values'!L$3,'APT Data'!$A$1:$AF$1,0))+((('Calcs - ACA values'!J31)-(INDEX('APT Data'!$A29:$AF29,MATCH('Calcs - New values'!L$3,'APT Data'!$A$1:$AF$1,0))))*$A$1),'Calcs - ACA values'!J31*$A$1)</f>
        <v>702.35091999999997</v>
      </c>
      <c r="M31" s="27">
        <f>IFERROR(INDEX('APT Data'!$A29:$AF29,MATCH('Calcs - New values'!M$3,'APT Data'!$A$1:$AF$1,0))+((('Calcs - ACA values'!K31)-(INDEX('APT Data'!$A29:$AF29,MATCH('Calcs - New values'!M$3,'APT Data'!$A$1:$AF$1,0))))*$A$1),'Calcs - ACA values'!K31*$A$1)</f>
        <v>982.95479</v>
      </c>
      <c r="N31" s="27">
        <f>IFERROR(INDEX('APT Data'!$A29:$AF29,MATCH('Calcs - New values'!N$3,'APT Data'!$A$1:$AF$1,0))+((('Calcs - ACA values'!L31)-(INDEX('APT Data'!$A29:$AF29,MATCH('Calcs - New values'!N$3,'APT Data'!$A$1:$AF$1,0))))*$A$1),'Calcs - ACA values'!L31*$A$1)</f>
        <v>512.12891000000002</v>
      </c>
      <c r="O31" s="27">
        <f>IFERROR(INDEX('APT Data'!$A29:$AF29,MATCH('Calcs - New values'!O$3,'APT Data'!$A$1:$AF$1,0))+((('Calcs - ACA values'!M31)-(INDEX('APT Data'!$A29:$AF29,MATCH('Calcs - New values'!O$3,'APT Data'!$A$1:$AF$1,0))))*$A$1),'Calcs - ACA values'!M31*$A$1)</f>
        <v>735.53764000000001</v>
      </c>
      <c r="P31" s="27">
        <f>IFERROR(INDEX('APT Data'!$A29:$AF29,MATCH('Calcs - New values'!P$3,'APT Data'!$A$1:$AF$1,0))+((('Calcs - ACA values'!N31)-(INDEX('APT Data'!$A29:$AF29,MATCH('Calcs - New values'!P$3,'APT Data'!$A$1:$AF$1,0))))*$A$1),'Calcs - ACA values'!N31*$A$1)</f>
        <v>477.12964999999997</v>
      </c>
      <c r="Q31" s="27">
        <f>IFERROR(INDEX('APT Data'!$A29:$AF29,MATCH('Calcs - New values'!Q$3,'APT Data'!$A$1:$AF$1,0))+((('Calcs - ACA values'!O31)-(INDEX('APT Data'!$A29:$AF29,MATCH('Calcs - New values'!Q$3,'APT Data'!$A$1:$AF$1,0))))*$A$1),'Calcs - ACA values'!O31*$A$1)</f>
        <v>682.45650000000001</v>
      </c>
      <c r="R31" s="27">
        <f>IFERROR(INDEX('APT Data'!$A29:$AF29,MATCH('Calcs - New values'!R$3,'APT Data'!$A$1:$AF$1,0))+((('Calcs - ACA values'!P31)-(INDEX('APT Data'!$A29:$AF29,MATCH('Calcs - New values'!R$3,'APT Data'!$A$1:$AF$1,0))))*$A$1),'Calcs - ACA values'!P31*$A$1)</f>
        <v>441.54813999999999</v>
      </c>
      <c r="S31" s="27">
        <f>IFERROR(INDEX('APT Data'!$A29:$AF29,MATCH('Calcs - New values'!S$3,'APT Data'!$A$1:$AF$1,0))+((('Calcs - ACA values'!Q31)-(INDEX('APT Data'!$A29:$AF29,MATCH('Calcs - New values'!S$3,'APT Data'!$A$1:$AF$1,0))))*$A$1),'Calcs - ACA values'!Q31*$A$1)</f>
        <v>629.37536</v>
      </c>
      <c r="T31" s="27">
        <f>IFERROR(INDEX('APT Data'!$A29:$AF29,MATCH('Calcs - New values'!T$3,'APT Data'!$A$1:$AF$1,0))+((('Calcs - ACA values'!R31)-(INDEX('APT Data'!$A29:$AF29,MATCH('Calcs - New values'!T$3,'APT Data'!$A$1:$AF$1,0))))*$A$1),'Calcs - ACA values'!R31*$A$1)</f>
        <v>292.84336000000002</v>
      </c>
      <c r="U31" s="27">
        <f>IFERROR(INDEX('APT Data'!$A29:$AF29,MATCH('Calcs - New values'!U$3,'APT Data'!$A$1:$AF$1,0))+((('Calcs - ACA values'!S31)-(INDEX('APT Data'!$A29:$AF29,MATCH('Calcs - New values'!U$3,'APT Data'!$A$1:$AF$1,0))))*$A$1),'Calcs - ACA values'!S31*$A$1)</f>
        <v>473.69122999999996</v>
      </c>
      <c r="V31" s="27">
        <f>IFERROR(INDEX('APT Data'!$A29:$AF29,MATCH('Calcs - New values'!V$3,'APT Data'!$A$1:$AF$1,0))+((('Calcs - ACA values'!T31)-(INDEX('APT Data'!$A29:$AF29,MATCH('Calcs - New values'!V$3,'APT Data'!$A$1:$AF$1,0))))*$A$1),'Calcs - ACA values'!T31*$A$1)</f>
        <v>245.59543000000002</v>
      </c>
      <c r="W31" s="27">
        <f>IFERROR(INDEX('APT Data'!$A29:$AF29,MATCH('Calcs - New values'!W$3,'APT Data'!$A$1:$AF$1,0))+((('Calcs - ACA values'!U31)-(INDEX('APT Data'!$A29:$AF29,MATCH('Calcs - New values'!W$3,'APT Data'!$A$1:$AF$1,0))))*$A$1),'Calcs - ACA values'!U31*$A$1)</f>
        <v>351.17545999999999</v>
      </c>
      <c r="X31" s="27">
        <f>IFERROR(INDEX('APT Data'!$A29:$AF29,MATCH('Calcs - New values'!X$3,'APT Data'!$A$1:$AF$1,0))+((('Calcs - ACA values'!V31)-(INDEX('APT Data'!$A29:$AF29,MATCH('Calcs - New values'!X$3,'APT Data'!$A$1:$AF$1,0))))*$A$1),'Calcs - ACA values'!V31*$A$1)</f>
        <v>1246.0498500000001</v>
      </c>
      <c r="Y31" s="27">
        <f>IFERROR(INDEX('APT Data'!$A29:$AF29,MATCH('Calcs - New values'!Y$3,'APT Data'!$A$1:$AF$1,0))+((('Calcs - ACA values'!W31)-(INDEX('APT Data'!$A29:$AF29,MATCH('Calcs - New values'!Y$3,'APT Data'!$A$1:$AF$1,0))))*$A$1),'Calcs - ACA values'!W31*$A$1)</f>
        <v>1884.2354599999999</v>
      </c>
      <c r="Z31" s="27">
        <f>IFERROR(INDEX('APT Data'!$A29:$AF29,MATCH('Calcs - New values'!Z$3,'APT Data'!$A$1:$AF$1,0))+((('Calcs - ACA values'!X31)-(INDEX('APT Data'!$A29:$AF29,MATCH('Calcs - New values'!Z$3,'APT Data'!$A$1:$AF$1,0))))*$A$1),'Calcs - ACA values'!X31*$A$1)</f>
        <v>625.93693999999994</v>
      </c>
      <c r="AA31" s="27">
        <f>IFERROR(INDEX('APT Data'!$A29:$AF29,MATCH('Calcs - New values'!AA$3,'APT Data'!$A$1:$AF$1,0))+((('Calcs - ACA values'!Y31)-(INDEX('APT Data'!$A29:$AF29,MATCH('Calcs - New values'!AA$3,'APT Data'!$A$1:$AF$1,0))))*$A$1),'Calcs - ACA values'!Y31*$A$1)</f>
        <v>1685.3057100000001</v>
      </c>
      <c r="AB31" s="27">
        <f>IFERROR(INDEX('APT Data'!$A29:$AF29,MATCH('Calcs - New values'!AB$3,'APT Data'!$A$1:$AF$1,0))+((('Calcs - ACA values'!Z31)-(INDEX('APT Data'!$A29:$AF29,MATCH('Calcs - New values'!AB$3,'APT Data'!$A$1:$AF$1,0))))*$A$1),'Calcs - ACA values'!Z31*$A$1)</f>
        <v>133201.52919999999</v>
      </c>
      <c r="AC31" s="27">
        <f>IFERROR(INDEX('APT Data'!$A29:$AF29,MATCH('Calcs - New values'!AC$3,'APT Data'!$A$1:$AF$1,0))+((('Calcs - ACA values'!AA31)-(INDEX('APT Data'!$A29:$AF29,MATCH('Calcs - New values'!AC$3,'APT Data'!$A$1:$AF$1,0))))*$A$1),'Calcs - ACA values'!AA31*$A$1)</f>
        <v>133201.52919999999</v>
      </c>
      <c r="AD31" s="27">
        <f>IFERROR(INDEX('APT Data'!$A29:$AF29,MATCH('Calcs - New values'!AD$3,'APT Data'!$A$1:$AF$1,0))+((('Calcs - ACA values'!AB31)-(INDEX('APT Data'!$A29:$AF29,MATCH('Calcs - New values'!AD$3,'APT Data'!$A$1:$AF$1,0))))*$A$1),'Calcs - ACA values'!AB31*$A$1)</f>
        <v>5157.63</v>
      </c>
      <c r="AE31" s="27">
        <f>IFERROR(INDEX('APT Data'!$A29:$AF29,MATCH('Calcs - New values'!AE$3,'APT Data'!$A$1:$AF$1,0))+((('Calcs - ACA values'!AC31)-(INDEX('APT Data'!$A29:$AF29,MATCH('Calcs - New values'!AE$3,'APT Data'!$A$1:$AF$1,0))))*$A$1),'Calcs - ACA values'!AC31*$A$1)</f>
        <v>8022.98</v>
      </c>
      <c r="AF31" s="27">
        <f>IFERROR(INDEX('APT Data'!$A29:$AF29,MATCH('Calcs - New values'!AF$3,'APT Data'!$A$1:$AF$1,0))+((('Calcs - ACA values'!AD31)-(INDEX('APT Data'!$A29:$AF29,MATCH('Calcs - New values'!AF$3,'APT Data'!$A$1:$AF$1,0))))*$A$1),'Calcs - ACA values'!AD31*$A$1)</f>
        <v>0</v>
      </c>
      <c r="AG31" s="27">
        <f>IFERROR(INDEX('APT Data'!$A29:$AF29,MATCH('Calcs - New values'!AG$3,'APT Data'!$A$1:$AF$1,0))+((('Calcs - ACA values'!AE31)-(INDEX('APT Data'!$A29:$AF29,MATCH('Calcs - New values'!AG$3,'APT Data'!$A$1:$AF$1,0))))*$A$1),'Calcs - ACA values'!AE31*$A$1)</f>
        <v>1023.7872600000001</v>
      </c>
      <c r="AH31" s="27">
        <f>IFERROR(INDEX('APT Data'!$A29:$AF29,MATCH('Calcs - New values'!AH$3,'APT Data'!$A$1:$AF$1,0))+((('Calcs - ACA values'!AF31)-(INDEX('APT Data'!$A29:$AF29,MATCH('Calcs - New values'!AH$3,'APT Data'!$A$1:$AF$1,0))))*$A$1),'Calcs - ACA values'!AF31*$A$1)</f>
        <v>1463.0523000000001</v>
      </c>
    </row>
    <row r="32" spans="1:34" x14ac:dyDescent="0.35">
      <c r="A32" s="11">
        <v>316</v>
      </c>
      <c r="B32" s="11" t="b">
        <f>A32='Calcs - ACA values'!A32</f>
        <v>1</v>
      </c>
      <c r="C32" s="11" t="b">
        <f>A32='APT Data'!A30</f>
        <v>1</v>
      </c>
      <c r="D32" s="18" t="s">
        <v>31</v>
      </c>
      <c r="E32" s="27">
        <f>IFERROR(INDEX('APT Data'!$A30:$AF30,MATCH('Calcs - New values'!E$3,'APT Data'!$A$1:$AF$1,0))+((('Calcs - ACA values'!C32)-(INDEX('APT Data'!$A30:$AF30,MATCH('Calcs - New values'!E$3,'APT Data'!$A$1:$AF$1,0))))*$A$1),'Calcs - ACA values'!C32*$A$1)</f>
        <v>3528.5201550000002</v>
      </c>
      <c r="F32" s="27">
        <f>IFERROR(INDEX('APT Data'!$A30:$AF30,MATCH('Calcs - New values'!F$3,'APT Data'!$A$1:$AF$1,0))+((('Calcs - ACA values'!D32)-(INDEX('APT Data'!$A30:$AF30,MATCH('Calcs - New values'!F$3,'APT Data'!$A$1:$AF$1,0))))*$A$1),'Calcs - ACA values'!D32*$A$1)</f>
        <v>4975.8599399999994</v>
      </c>
      <c r="G32" s="27">
        <f>IFERROR(INDEX('APT Data'!$A30:$AF30,MATCH('Calcs - New values'!G$3,'APT Data'!$A$1:$AF$1,0))+((('Calcs - ACA values'!E32)-(INDEX('APT Data'!$A30:$AF30,MATCH('Calcs - New values'!G$3,'APT Data'!$A$1:$AF$1,0))))*$A$1),'Calcs - ACA values'!E32*$A$1)</f>
        <v>5607.4495550000001</v>
      </c>
      <c r="H32" s="27">
        <f>IFERROR(INDEX('APT Data'!$A30:$AF30,MATCH('Calcs - New values'!H$3,'APT Data'!$A$1:$AF$1,0))+((('Calcs - ACA values'!F32)-(INDEX('APT Data'!$A30:$AF30,MATCH('Calcs - New values'!H$3,'APT Data'!$A$1:$AF$1,0))))*$A$1),'Calcs - ACA values'!F32*$A$1)</f>
        <v>649.66037499999993</v>
      </c>
      <c r="I32" s="27">
        <f>IFERROR(INDEX('APT Data'!$A30:$AF30,MATCH('Calcs - New values'!I$3,'APT Data'!$A$1:$AF$1,0))+((('Calcs - ACA values'!G32)-(INDEX('APT Data'!$A30:$AF30,MATCH('Calcs - New values'!I$3,'APT Data'!$A$1:$AF$1,0))))*$A$1),'Calcs - ACA values'!G32*$A$1)</f>
        <v>949.07040000000006</v>
      </c>
      <c r="J32" s="27">
        <f>IFERROR(INDEX('APT Data'!$A30:$AF30,MATCH('Calcs - New values'!J$3,'APT Data'!$A$1:$AF$1,0))+((('Calcs - ACA values'!H32)-(INDEX('APT Data'!$A30:$AF30,MATCH('Calcs - New values'!J$3,'APT Data'!$A$1:$AF$1,0))))*$A$1),'Calcs - ACA values'!H32*$A$1)</f>
        <v>519.73009999999999</v>
      </c>
      <c r="K32" s="27">
        <f>IFERROR(INDEX('APT Data'!$A30:$AF30,MATCH('Calcs - New values'!K$3,'APT Data'!$A$1:$AF$1,0))+((('Calcs - ACA values'!I32)-(INDEX('APT Data'!$A30:$AF30,MATCH('Calcs - New values'!K$3,'APT Data'!$A$1:$AF$1,0))))*$A$1),'Calcs - ACA values'!I32*$A$1)</f>
        <v>519.73009999999999</v>
      </c>
      <c r="L32" s="27">
        <f>IFERROR(INDEX('APT Data'!$A30:$AF30,MATCH('Calcs - New values'!L$3,'APT Data'!$A$1:$AF$1,0))+((('Calcs - ACA values'!J32)-(INDEX('APT Data'!$A30:$AF30,MATCH('Calcs - New values'!L$3,'APT Data'!$A$1:$AF$1,0))))*$A$1),'Calcs - ACA values'!J32*$A$1)</f>
        <v>700.50969999999995</v>
      </c>
      <c r="M32" s="27">
        <f>IFERROR(INDEX('APT Data'!$A30:$AF30,MATCH('Calcs - New values'!M$3,'APT Data'!$A$1:$AF$1,0))+((('Calcs - ACA values'!K32)-(INDEX('APT Data'!$A30:$AF30,MATCH('Calcs - New values'!M$3,'APT Data'!$A$1:$AF$1,0))))*$A$1),'Calcs - ACA values'!K32*$A$1)</f>
        <v>977.32002499999999</v>
      </c>
      <c r="N32" s="27">
        <f>IFERROR(INDEX('APT Data'!$A30:$AF30,MATCH('Calcs - New values'!N$3,'APT Data'!$A$1:$AF$1,0))+((('Calcs - ACA values'!L32)-(INDEX('APT Data'!$A30:$AF30,MATCH('Calcs - New values'!N$3,'APT Data'!$A$1:$AF$1,0))))*$A$1),'Calcs - ACA values'!L32*$A$1)</f>
        <v>536.67987499999992</v>
      </c>
      <c r="O32" s="27">
        <f>IFERROR(INDEX('APT Data'!$A30:$AF30,MATCH('Calcs - New values'!O$3,'APT Data'!$A$1:$AF$1,0))+((('Calcs - ACA values'!M32)-(INDEX('APT Data'!$A30:$AF30,MATCH('Calcs - New values'!O$3,'APT Data'!$A$1:$AF$1,0))))*$A$1),'Calcs - ACA values'!M32*$A$1)</f>
        <v>768.2998</v>
      </c>
      <c r="P32" s="27">
        <f>IFERROR(INDEX('APT Data'!$A30:$AF30,MATCH('Calcs - New values'!P$3,'APT Data'!$A$1:$AF$1,0))+((('Calcs - ACA values'!N32)-(INDEX('APT Data'!$A30:$AF30,MATCH('Calcs - New values'!P$3,'APT Data'!$A$1:$AF$1,0))))*$A$1),'Calcs - ACA values'!N32*$A$1)</f>
        <v>502.78032499999995</v>
      </c>
      <c r="Q32" s="27">
        <f>IFERROR(INDEX('APT Data'!$A30:$AF30,MATCH('Calcs - New values'!Q$3,'APT Data'!$A$1:$AF$1,0))+((('Calcs - ACA values'!O32)-(INDEX('APT Data'!$A30:$AF30,MATCH('Calcs - New values'!Q$3,'APT Data'!$A$1:$AF$1,0))))*$A$1),'Calcs - ACA values'!O32*$A$1)</f>
        <v>711.80954999999994</v>
      </c>
      <c r="R32" s="27">
        <f>IFERROR(INDEX('APT Data'!$A30:$AF30,MATCH('Calcs - New values'!R$3,'APT Data'!$A$1:$AF$1,0))+((('Calcs - ACA values'!P32)-(INDEX('APT Data'!$A30:$AF30,MATCH('Calcs - New values'!R$3,'APT Data'!$A$1:$AF$1,0))))*$A$1),'Calcs - ACA values'!P32*$A$1)</f>
        <v>463.23984999999999</v>
      </c>
      <c r="S32" s="27">
        <f>IFERROR(INDEX('APT Data'!$A30:$AF30,MATCH('Calcs - New values'!S$3,'APT Data'!$A$1:$AF$1,0))+((('Calcs - ACA values'!Q32)-(INDEX('APT Data'!$A30:$AF30,MATCH('Calcs - New values'!S$3,'APT Data'!$A$1:$AF$1,0))))*$A$1),'Calcs - ACA values'!Q32*$A$1)</f>
        <v>655.31029999999998</v>
      </c>
      <c r="T32" s="27">
        <f>IFERROR(INDEX('APT Data'!$A30:$AF30,MATCH('Calcs - New values'!T$3,'APT Data'!$A$1:$AF$1,0))+((('Calcs - ACA values'!R32)-(INDEX('APT Data'!$A30:$AF30,MATCH('Calcs - New values'!T$3,'APT Data'!$A$1:$AF$1,0))))*$A$1),'Calcs - ACA values'!R32*$A$1)</f>
        <v>293.76009999999997</v>
      </c>
      <c r="U32" s="27">
        <f>IFERROR(INDEX('APT Data'!$A30:$AF30,MATCH('Calcs - New values'!U$3,'APT Data'!$A$1:$AF$1,0))+((('Calcs - ACA values'!S32)-(INDEX('APT Data'!$A30:$AF30,MATCH('Calcs - New values'!U$3,'APT Data'!$A$1:$AF$1,0))))*$A$1),'Calcs - ACA values'!S32*$A$1)</f>
        <v>468.88977499999999</v>
      </c>
      <c r="V32" s="27">
        <f>IFERROR(INDEX('APT Data'!$A30:$AF30,MATCH('Calcs - New values'!V$3,'APT Data'!$A$1:$AF$1,0))+((('Calcs - ACA values'!T32)-(INDEX('APT Data'!$A30:$AF30,MATCH('Calcs - New values'!V$3,'APT Data'!$A$1:$AF$1,0))))*$A$1),'Calcs - ACA values'!T32*$A$1)</f>
        <v>242.91977499999999</v>
      </c>
      <c r="W32" s="27">
        <f>IFERROR(INDEX('APT Data'!$A30:$AF30,MATCH('Calcs - New values'!W$3,'APT Data'!$A$1:$AF$1,0))+((('Calcs - ACA values'!U32)-(INDEX('APT Data'!$A30:$AF30,MATCH('Calcs - New values'!W$3,'APT Data'!$A$1:$AF$1,0))))*$A$1),'Calcs - ACA values'!U32*$A$1)</f>
        <v>350.25035000000003</v>
      </c>
      <c r="X32" s="27">
        <f>IFERROR(INDEX('APT Data'!$A30:$AF30,MATCH('Calcs - New values'!X$3,'APT Data'!$A$1:$AF$1,0))+((('Calcs - ACA values'!V32)-(INDEX('APT Data'!$A30:$AF30,MATCH('Calcs - New values'!X$3,'APT Data'!$A$1:$AF$1,0))))*$A$1),'Calcs - ACA values'!V32*$A$1)</f>
        <v>2351.326575</v>
      </c>
      <c r="Y32" s="27">
        <f>IFERROR(INDEX('APT Data'!$A30:$AF30,MATCH('Calcs - New values'!Y$3,'APT Data'!$A$1:$AF$1,0))+((('Calcs - ACA values'!W32)-(INDEX('APT Data'!$A30:$AF30,MATCH('Calcs - New values'!Y$3,'APT Data'!$A$1:$AF$1,0))))*$A$1),'Calcs - ACA values'!W32*$A$1)</f>
        <v>3623.0891000000001</v>
      </c>
      <c r="Z32" s="27">
        <f>IFERROR(INDEX('APT Data'!$A30:$AF30,MATCH('Calcs - New values'!Z$3,'APT Data'!$A$1:$AF$1,0))+((('Calcs - ACA values'!X32)-(INDEX('APT Data'!$A30:$AF30,MATCH('Calcs - New values'!Z$3,'APT Data'!$A$1:$AF$1,0))))*$A$1),'Calcs - ACA values'!X32*$A$1)</f>
        <v>621.41975000000002</v>
      </c>
      <c r="AA32" s="27">
        <f>IFERROR(INDEX('APT Data'!$A30:$AF30,MATCH('Calcs - New values'!AA$3,'APT Data'!$A$1:$AF$1,0))+((('Calcs - ACA values'!Y32)-(INDEX('APT Data'!$A30:$AF30,MATCH('Calcs - New values'!AA$3,'APT Data'!$A$1:$AF$1,0))))*$A$1),'Calcs - ACA values'!Y32*$A$1)</f>
        <v>1677.8297250000001</v>
      </c>
      <c r="AB32" s="27">
        <f>IFERROR(INDEX('APT Data'!$A30:$AF30,MATCH('Calcs - New values'!AB$3,'APT Data'!$A$1:$AF$1,0))+((('Calcs - ACA values'!Z32)-(INDEX('APT Data'!$A30:$AF30,MATCH('Calcs - New values'!AB$3,'APT Data'!$A$1:$AF$1,0))))*$A$1),'Calcs - ACA values'!Z32*$A$1)</f>
        <v>170809.633</v>
      </c>
      <c r="AC32" s="27">
        <f>IFERROR(INDEX('APT Data'!$A30:$AF30,MATCH('Calcs - New values'!AC$3,'APT Data'!$A$1:$AF$1,0))+((('Calcs - ACA values'!AA32)-(INDEX('APT Data'!$A30:$AF30,MATCH('Calcs - New values'!AC$3,'APT Data'!$A$1:$AF$1,0))))*$A$1),'Calcs - ACA values'!AA32*$A$1)</f>
        <v>170809.633</v>
      </c>
      <c r="AD32" s="27">
        <f>IFERROR(INDEX('APT Data'!$A30:$AF30,MATCH('Calcs - New values'!AD$3,'APT Data'!$A$1:$AF$1,0))+((('Calcs - ACA values'!AB32)-(INDEX('APT Data'!$A30:$AF30,MATCH('Calcs - New values'!AD$3,'APT Data'!$A$1:$AF$1,0))))*$A$1),'Calcs - ACA values'!AB32*$A$1)</f>
        <v>5084.3250000000007</v>
      </c>
      <c r="AE32" s="27">
        <f>IFERROR(INDEX('APT Data'!$A30:$AF30,MATCH('Calcs - New values'!AE$3,'APT Data'!$A$1:$AF$1,0))+((('Calcs - ACA values'!AC32)-(INDEX('APT Data'!$A30:$AF30,MATCH('Calcs - New values'!AE$3,'APT Data'!$A$1:$AF$1,0))))*$A$1),'Calcs - ACA values'!AC32*$A$1)</f>
        <v>7908.9500000000007</v>
      </c>
      <c r="AF32" s="27">
        <f>IFERROR(INDEX('APT Data'!$A30:$AF30,MATCH('Calcs - New values'!AF$3,'APT Data'!$A$1:$AF$1,0))+((('Calcs - ACA values'!AD32)-(INDEX('APT Data'!$A30:$AF30,MATCH('Calcs - New values'!AF$3,'APT Data'!$A$1:$AF$1,0))))*$A$1),'Calcs - ACA values'!AD32*$A$1)</f>
        <v>0</v>
      </c>
      <c r="AG32" s="27">
        <f>IFERROR(INDEX('APT Data'!$A30:$AF30,MATCH('Calcs - New values'!AG$3,'APT Data'!$A$1:$AF$1,0))+((('Calcs - ACA values'!AE32)-(INDEX('APT Data'!$A30:$AF30,MATCH('Calcs - New values'!AG$3,'APT Data'!$A$1:$AF$1,0))))*$A$1),'Calcs - ACA values'!AE32*$A$1)</f>
        <v>1901.6865</v>
      </c>
      <c r="AH32" s="27">
        <f>IFERROR(INDEX('APT Data'!$A30:$AF30,MATCH('Calcs - New values'!AH$3,'APT Data'!$A$1:$AF$1,0))+((('Calcs - ACA values'!AF32)-(INDEX('APT Data'!$A30:$AF30,MATCH('Calcs - New values'!AH$3,'APT Data'!$A$1:$AF$1,0))))*$A$1),'Calcs - ACA values'!AF32*$A$1)</f>
        <v>1945.75065</v>
      </c>
    </row>
    <row r="33" spans="1:34" x14ac:dyDescent="0.35">
      <c r="A33" s="11">
        <v>317</v>
      </c>
      <c r="B33" s="11" t="b">
        <f>A33='Calcs - ACA values'!A33</f>
        <v>1</v>
      </c>
      <c r="C33" s="11" t="b">
        <f>A33='APT Data'!A31</f>
        <v>1</v>
      </c>
      <c r="D33" s="18" t="s">
        <v>32</v>
      </c>
      <c r="E33" s="27">
        <f>IFERROR(INDEX('APT Data'!$A31:$AF31,MATCH('Calcs - New values'!E$3,'APT Data'!$A$1:$AF$1,0))+((('Calcs - ACA values'!C33)-(INDEX('APT Data'!$A31:$AF31,MATCH('Calcs - New values'!E$3,'APT Data'!$A$1:$AF$1,0))))*$A$1),'Calcs - ACA values'!C33*$A$1)</f>
        <v>3439.8745203149997</v>
      </c>
      <c r="F33" s="27">
        <f>IFERROR(INDEX('APT Data'!$A31:$AF31,MATCH('Calcs - New values'!F$3,'APT Data'!$A$1:$AF$1,0))+((('Calcs - ACA values'!D33)-(INDEX('APT Data'!$A31:$AF31,MATCH('Calcs - New values'!F$3,'APT Data'!$A$1:$AF$1,0))))*$A$1),'Calcs - ACA values'!D33*$A$1)</f>
        <v>4826.8644599999998</v>
      </c>
      <c r="G33" s="27">
        <f>IFERROR(INDEX('APT Data'!$A31:$AF31,MATCH('Calcs - New values'!G$3,'APT Data'!$A$1:$AF$1,0))+((('Calcs - ACA values'!E33)-(INDEX('APT Data'!$A31:$AF31,MATCH('Calcs - New values'!G$3,'APT Data'!$A$1:$AF$1,0))))*$A$1),'Calcs - ACA values'!E33*$A$1)</f>
        <v>5432.1161200000006</v>
      </c>
      <c r="H33" s="27">
        <f>IFERROR(INDEX('APT Data'!$A31:$AF31,MATCH('Calcs - New values'!H$3,'APT Data'!$A$1:$AF$1,0))+((('Calcs - ACA values'!F33)-(INDEX('APT Data'!$A31:$AF31,MATCH('Calcs - New values'!H$3,'APT Data'!$A$1:$AF$1,0))))*$A$1),'Calcs - ACA values'!F33*$A$1)</f>
        <v>622.57550000000003</v>
      </c>
      <c r="I33" s="27">
        <f>IFERROR(INDEX('APT Data'!$A31:$AF31,MATCH('Calcs - New values'!I$3,'APT Data'!$A$1:$AF$1,0))+((('Calcs - ACA values'!G33)-(INDEX('APT Data'!$A31:$AF31,MATCH('Calcs - New values'!I$3,'APT Data'!$A$1:$AF$1,0))))*$A$1),'Calcs - ACA values'!G33*$A$1)</f>
        <v>909.50160000000005</v>
      </c>
      <c r="J33" s="27">
        <f>IFERROR(INDEX('APT Data'!$A31:$AF31,MATCH('Calcs - New values'!J$3,'APT Data'!$A$1:$AF$1,0))+((('Calcs - ACA values'!H33)-(INDEX('APT Data'!$A31:$AF31,MATCH('Calcs - New values'!J$3,'APT Data'!$A$1:$AF$1,0))))*$A$1),'Calcs - ACA values'!H33*$A$1)</f>
        <v>498.06040000000002</v>
      </c>
      <c r="K33" s="27">
        <f>IFERROR(INDEX('APT Data'!$A31:$AF31,MATCH('Calcs - New values'!K$3,'APT Data'!$A$1:$AF$1,0))+((('Calcs - ACA values'!I33)-(INDEX('APT Data'!$A31:$AF31,MATCH('Calcs - New values'!K$3,'APT Data'!$A$1:$AF$1,0))))*$A$1),'Calcs - ACA values'!I33*$A$1)</f>
        <v>498.06040000000002</v>
      </c>
      <c r="L33" s="27">
        <f>IFERROR(INDEX('APT Data'!$A31:$AF31,MATCH('Calcs - New values'!L$3,'APT Data'!$A$1:$AF$1,0))+((('Calcs - ACA values'!J33)-(INDEX('APT Data'!$A31:$AF31,MATCH('Calcs - New values'!L$3,'APT Data'!$A$1:$AF$1,0))))*$A$1),'Calcs - ACA values'!J33*$A$1)</f>
        <v>671.29880000000003</v>
      </c>
      <c r="M33" s="27">
        <f>IFERROR(INDEX('APT Data'!$A31:$AF31,MATCH('Calcs - New values'!M$3,'APT Data'!$A$1:$AF$1,0))+((('Calcs - ACA values'!K33)-(INDEX('APT Data'!$A31:$AF31,MATCH('Calcs - New values'!M$3,'APT Data'!$A$1:$AF$1,0))))*$A$1),'Calcs - ACA values'!K33*$A$1)</f>
        <v>936.57010000000002</v>
      </c>
      <c r="N33" s="27">
        <f>IFERROR(INDEX('APT Data'!$A31:$AF31,MATCH('Calcs - New values'!N$3,'APT Data'!$A$1:$AF$1,0))+((('Calcs - ACA values'!L33)-(INDEX('APT Data'!$A31:$AF31,MATCH('Calcs - New values'!N$3,'APT Data'!$A$1:$AF$1,0))))*$A$1),'Calcs - ACA values'!L33*$A$1)</f>
        <v>514.30150000000003</v>
      </c>
      <c r="O33" s="27">
        <f>IFERROR(INDEX('APT Data'!$A31:$AF31,MATCH('Calcs - New values'!O$3,'APT Data'!$A$1:$AF$1,0))+((('Calcs - ACA values'!M33)-(INDEX('APT Data'!$A31:$AF31,MATCH('Calcs - New values'!O$3,'APT Data'!$A$1:$AF$1,0))))*$A$1),'Calcs - ACA values'!M33*$A$1)</f>
        <v>736.26319999999998</v>
      </c>
      <c r="P33" s="27">
        <f>IFERROR(INDEX('APT Data'!$A31:$AF31,MATCH('Calcs - New values'!P$3,'APT Data'!$A$1:$AF$1,0))+((('Calcs - ACA values'!N33)-(INDEX('APT Data'!$A31:$AF31,MATCH('Calcs - New values'!P$3,'APT Data'!$A$1:$AF$1,0))))*$A$1),'Calcs - ACA values'!N33*$A$1)</f>
        <v>481.8193</v>
      </c>
      <c r="Q33" s="27">
        <f>IFERROR(INDEX('APT Data'!$A31:$AF31,MATCH('Calcs - New values'!Q$3,'APT Data'!$A$1:$AF$1,0))+((('Calcs - ACA values'!O33)-(INDEX('APT Data'!$A31:$AF31,MATCH('Calcs - New values'!Q$3,'APT Data'!$A$1:$AF$1,0))))*$A$1),'Calcs - ACA values'!O33*$A$1)</f>
        <v>682.12620000000004</v>
      </c>
      <c r="R33" s="27">
        <f>IFERROR(INDEX('APT Data'!$A31:$AF31,MATCH('Calcs - New values'!R$3,'APT Data'!$A$1:$AF$1,0))+((('Calcs - ACA values'!P33)-(INDEX('APT Data'!$A31:$AF31,MATCH('Calcs - New values'!R$3,'APT Data'!$A$1:$AF$1,0))))*$A$1),'Calcs - ACA values'!P33*$A$1)</f>
        <v>443.92340000000002</v>
      </c>
      <c r="S33" s="27">
        <f>IFERROR(INDEX('APT Data'!$A31:$AF31,MATCH('Calcs - New values'!S$3,'APT Data'!$A$1:$AF$1,0))+((('Calcs - ACA values'!Q33)-(INDEX('APT Data'!$A31:$AF31,MATCH('Calcs - New values'!S$3,'APT Data'!$A$1:$AF$1,0))))*$A$1),'Calcs - ACA values'!Q33*$A$1)</f>
        <v>627.98919999999998</v>
      </c>
      <c r="T33" s="27">
        <f>IFERROR(INDEX('APT Data'!$A31:$AF31,MATCH('Calcs - New values'!T$3,'APT Data'!$A$1:$AF$1,0))+((('Calcs - ACA values'!R33)-(INDEX('APT Data'!$A31:$AF31,MATCH('Calcs - New values'!T$3,'APT Data'!$A$1:$AF$1,0))))*$A$1),'Calcs - ACA values'!R33*$A$1)</f>
        <v>281.51240000000001</v>
      </c>
      <c r="U33" s="27">
        <f>IFERROR(INDEX('APT Data'!$A31:$AF31,MATCH('Calcs - New values'!U$3,'APT Data'!$A$1:$AF$1,0))+((('Calcs - ACA values'!S33)-(INDEX('APT Data'!$A31:$AF31,MATCH('Calcs - New values'!U$3,'APT Data'!$A$1:$AF$1,0))))*$A$1),'Calcs - ACA values'!S33*$A$1)</f>
        <v>449.33710000000002</v>
      </c>
      <c r="V33" s="27">
        <f>IFERROR(INDEX('APT Data'!$A31:$AF31,MATCH('Calcs - New values'!V$3,'APT Data'!$A$1:$AF$1,0))+((('Calcs - ACA values'!T33)-(INDEX('APT Data'!$A31:$AF31,MATCH('Calcs - New values'!V$3,'APT Data'!$A$1:$AF$1,0))))*$A$1),'Calcs - ACA values'!T33*$A$1)</f>
        <v>232.78910000000002</v>
      </c>
      <c r="W33" s="27">
        <f>IFERROR(INDEX('APT Data'!$A31:$AF31,MATCH('Calcs - New values'!W$3,'APT Data'!$A$1:$AF$1,0))+((('Calcs - ACA values'!U33)-(INDEX('APT Data'!$A31:$AF31,MATCH('Calcs - New values'!W$3,'APT Data'!$A$1:$AF$1,0))))*$A$1),'Calcs - ACA values'!U33*$A$1)</f>
        <v>335.64940000000001</v>
      </c>
      <c r="X33" s="27">
        <f>IFERROR(INDEX('APT Data'!$A31:$AF31,MATCH('Calcs - New values'!X$3,'APT Data'!$A$1:$AF$1,0))+((('Calcs - ACA values'!V33)-(INDEX('APT Data'!$A31:$AF31,MATCH('Calcs - New values'!X$3,'APT Data'!$A$1:$AF$1,0))))*$A$1),'Calcs - ACA values'!V33*$A$1)</f>
        <v>1185.6003000000001</v>
      </c>
      <c r="Y33" s="27">
        <f>IFERROR(INDEX('APT Data'!$A31:$AF31,MATCH('Calcs - New values'!Y$3,'APT Data'!$A$1:$AF$1,0))+((('Calcs - ACA values'!W33)-(INDEX('APT Data'!$A31:$AF31,MATCH('Calcs - New values'!Y$3,'APT Data'!$A$1:$AF$1,0))))*$A$1),'Calcs - ACA values'!W33*$A$1)</f>
        <v>1797.3484000000001</v>
      </c>
      <c r="Z33" s="27">
        <f>IFERROR(INDEX('APT Data'!$A31:$AF31,MATCH('Calcs - New values'!Z$3,'APT Data'!$A$1:$AF$1,0))+((('Calcs - ACA values'!X33)-(INDEX('APT Data'!$A31:$AF31,MATCH('Calcs - New values'!Z$3,'APT Data'!$A$1:$AF$1,0))))*$A$1),'Calcs - ACA values'!X33*$A$1)</f>
        <v>595.50700000000006</v>
      </c>
      <c r="AA33" s="27">
        <f>IFERROR(INDEX('APT Data'!$A31:$AF31,MATCH('Calcs - New values'!AA$3,'APT Data'!$A$1:$AF$1,0))+((('Calcs - ACA values'!Y33)-(INDEX('APT Data'!$A31:$AF31,MATCH('Calcs - New values'!AA$3,'APT Data'!$A$1:$AF$1,0))))*$A$1),'Calcs - ACA values'!Y33*$A$1)</f>
        <v>1607.8688999999999</v>
      </c>
      <c r="AB33" s="27">
        <f>IFERROR(INDEX('APT Data'!$A31:$AF31,MATCH('Calcs - New values'!AB$3,'APT Data'!$A$1:$AF$1,0))+((('Calcs - ACA values'!Z33)-(INDEX('APT Data'!$A31:$AF31,MATCH('Calcs - New values'!AB$3,'APT Data'!$A$1:$AF$1,0))))*$A$1),'Calcs - ACA values'!Z33*$A$1)</f>
        <v>127546.772</v>
      </c>
      <c r="AC33" s="27">
        <f>IFERROR(INDEX('APT Data'!$A31:$AF31,MATCH('Calcs - New values'!AC$3,'APT Data'!$A$1:$AF$1,0))+((('Calcs - ACA values'!AA33)-(INDEX('APT Data'!$A31:$AF31,MATCH('Calcs - New values'!AC$3,'APT Data'!$A$1:$AF$1,0))))*$A$1),'Calcs - ACA values'!AA33*$A$1)</f>
        <v>127546.772</v>
      </c>
      <c r="AD33" s="27">
        <f>IFERROR(INDEX('APT Data'!$A31:$AF31,MATCH('Calcs - New values'!AD$3,'APT Data'!$A$1:$AF$1,0))+((('Calcs - ACA values'!AB33)-(INDEX('APT Data'!$A31:$AF31,MATCH('Calcs - New values'!AD$3,'APT Data'!$A$1:$AF$1,0))))*$A$1),'Calcs - ACA values'!AB33*$A$1)</f>
        <v>4872.3300000000008</v>
      </c>
      <c r="AE33" s="27">
        <f>IFERROR(INDEX('APT Data'!$A31:$AF31,MATCH('Calcs - New values'!AE$3,'APT Data'!$A$1:$AF$1,0))+((('Calcs - ACA values'!AC33)-(INDEX('APT Data'!$A31:$AF31,MATCH('Calcs - New values'!AE$3,'APT Data'!$A$1:$AF$1,0))))*$A$1),'Calcs - ACA values'!AC33*$A$1)</f>
        <v>7579.18</v>
      </c>
      <c r="AF33" s="27">
        <f>IFERROR(INDEX('APT Data'!$A31:$AF31,MATCH('Calcs - New values'!AF$3,'APT Data'!$A$1:$AF$1,0))+((('Calcs - ACA values'!AD33)-(INDEX('APT Data'!$A31:$AF31,MATCH('Calcs - New values'!AF$3,'APT Data'!$A$1:$AF$1,0))))*$A$1),'Calcs - ACA values'!AD33*$A$1)</f>
        <v>0</v>
      </c>
      <c r="AG33" s="27">
        <f>IFERROR(INDEX('APT Data'!$A31:$AF31,MATCH('Calcs - New values'!AG$3,'APT Data'!$A$1:$AF$1,0))+((('Calcs - ACA values'!AE33)-(INDEX('APT Data'!$A31:$AF31,MATCH('Calcs - New values'!AG$3,'APT Data'!$A$1:$AF$1,0))))*$A$1),'Calcs - ACA values'!AE33*$A$1)</f>
        <v>974.46600000000001</v>
      </c>
      <c r="AH33" s="27">
        <f>IFERROR(INDEX('APT Data'!$A31:$AF31,MATCH('Calcs - New values'!AH$3,'APT Data'!$A$1:$AF$1,0))+((('Calcs - ACA values'!AF33)-(INDEX('APT Data'!$A31:$AF31,MATCH('Calcs - New values'!AH$3,'APT Data'!$A$1:$AF$1,0))))*$A$1),'Calcs - ACA values'!AF33*$A$1)</f>
        <v>1396.7346</v>
      </c>
    </row>
    <row r="34" spans="1:34" x14ac:dyDescent="0.35">
      <c r="A34" s="11">
        <v>318</v>
      </c>
      <c r="B34" s="11" t="b">
        <f>A34='Calcs - ACA values'!A34</f>
        <v>1</v>
      </c>
      <c r="C34" s="11" t="b">
        <f>A34='APT Data'!A32</f>
        <v>1</v>
      </c>
      <c r="D34" s="18" t="s">
        <v>33</v>
      </c>
      <c r="E34" s="27">
        <f>IFERROR(INDEX('APT Data'!$A32:$AF32,MATCH('Calcs - New values'!E$3,'APT Data'!$A$1:$AF$1,0))+((('Calcs - ACA values'!C34)-(INDEX('APT Data'!$A32:$AF32,MATCH('Calcs - New values'!E$3,'APT Data'!$A$1:$AF$1,0))))*$A$1),'Calcs - ACA values'!C34*$A$1)</f>
        <v>3448.3378864456458</v>
      </c>
      <c r="F34" s="27">
        <f>IFERROR(INDEX('APT Data'!$A32:$AF32,MATCH('Calcs - New values'!F$3,'APT Data'!$A$1:$AF$1,0))+((('Calcs - ACA values'!D34)-(INDEX('APT Data'!$A32:$AF32,MATCH('Calcs - New values'!F$3,'APT Data'!$A$1:$AF$1,0))))*$A$1),'Calcs - ACA values'!D34*$A$1)</f>
        <v>4862.7814194654511</v>
      </c>
      <c r="G34" s="27">
        <f>IFERROR(INDEX('APT Data'!$A32:$AF32,MATCH('Calcs - New values'!G$3,'APT Data'!$A$1:$AF$1,0))+((('Calcs - ACA values'!E34)-(INDEX('APT Data'!$A32:$AF32,MATCH('Calcs - New values'!G$3,'APT Data'!$A$1:$AF$1,0))))*$A$1),'Calcs - ACA values'!E34*$A$1)</f>
        <v>5480.0221174004892</v>
      </c>
      <c r="H34" s="27">
        <f>IFERROR(INDEX('APT Data'!$A32:$AF32,MATCH('Calcs - New values'!H$3,'APT Data'!$A$1:$AF$1,0))+((('Calcs - ACA values'!F34)-(INDEX('APT Data'!$A32:$AF32,MATCH('Calcs - New values'!H$3,'APT Data'!$A$1:$AF$1,0))))*$A$1),'Calcs - ACA values'!F34*$A$1)</f>
        <v>631.93965000000003</v>
      </c>
      <c r="I34" s="27">
        <f>IFERROR(INDEX('APT Data'!$A32:$AF32,MATCH('Calcs - New values'!I$3,'APT Data'!$A$1:$AF$1,0))+((('Calcs - ACA values'!G34)-(INDEX('APT Data'!$A32:$AF32,MATCH('Calcs - New values'!I$3,'APT Data'!$A$1:$AF$1,0))))*$A$1),'Calcs - ACA values'!G34*$A$1)</f>
        <v>923.17967999999996</v>
      </c>
      <c r="J34" s="27">
        <f>IFERROR(INDEX('APT Data'!$A32:$AF32,MATCH('Calcs - New values'!J$3,'APT Data'!$A$1:$AF$1,0))+((('Calcs - ACA values'!H34)-(INDEX('APT Data'!$A32:$AF32,MATCH('Calcs - New values'!J$3,'APT Data'!$A$1:$AF$1,0))))*$A$1),'Calcs - ACA values'!H34*$A$1)</f>
        <v>505.54992000000004</v>
      </c>
      <c r="K34" s="27">
        <f>IFERROR(INDEX('APT Data'!$A32:$AF32,MATCH('Calcs - New values'!K$3,'APT Data'!$A$1:$AF$1,0))+((('Calcs - ACA values'!I34)-(INDEX('APT Data'!$A32:$AF32,MATCH('Calcs - New values'!K$3,'APT Data'!$A$1:$AF$1,0))))*$A$1),'Calcs - ACA values'!I34*$A$1)</f>
        <v>505.54992000000004</v>
      </c>
      <c r="L34" s="27">
        <f>IFERROR(INDEX('APT Data'!$A32:$AF32,MATCH('Calcs - New values'!L$3,'APT Data'!$A$1:$AF$1,0))+((('Calcs - ACA values'!J34)-(INDEX('APT Data'!$A32:$AF32,MATCH('Calcs - New values'!L$3,'APT Data'!$A$1:$AF$1,0))))*$A$1),'Calcs - ACA values'!J34*$A$1)</f>
        <v>681.39023999999995</v>
      </c>
      <c r="M34" s="27">
        <f>IFERROR(INDEX('APT Data'!$A32:$AF32,MATCH('Calcs - New values'!M$3,'APT Data'!$A$1:$AF$1,0))+((('Calcs - ACA values'!K34)-(INDEX('APT Data'!$A32:$AF32,MATCH('Calcs - New values'!M$3,'APT Data'!$A$1:$AF$1,0))))*$A$1),'Calcs - ACA values'!K34*$A$1)</f>
        <v>950.65022999999997</v>
      </c>
      <c r="N34" s="27">
        <f>IFERROR(INDEX('APT Data'!$A32:$AF32,MATCH('Calcs - New values'!N$3,'APT Data'!$A$1:$AF$1,0))+((('Calcs - ACA values'!L34)-(INDEX('APT Data'!$A32:$AF32,MATCH('Calcs - New values'!N$3,'APT Data'!$A$1:$AF$1,0))))*$A$1),'Calcs - ACA values'!L34*$A$1)</f>
        <v>522.03044999999997</v>
      </c>
      <c r="O34" s="27">
        <f>IFERROR(INDEX('APT Data'!$A32:$AF32,MATCH('Calcs - New values'!O$3,'APT Data'!$A$1:$AF$1,0))+((('Calcs - ACA values'!M34)-(INDEX('APT Data'!$A32:$AF32,MATCH('Calcs - New values'!O$3,'APT Data'!$A$1:$AF$1,0))))*$A$1),'Calcs - ACA values'!M34*$A$1)</f>
        <v>747.33036000000004</v>
      </c>
      <c r="P34" s="27">
        <f>IFERROR(INDEX('APT Data'!$A32:$AF32,MATCH('Calcs - New values'!P$3,'APT Data'!$A$1:$AF$1,0))+((('Calcs - ACA values'!N34)-(INDEX('APT Data'!$A32:$AF32,MATCH('Calcs - New values'!P$3,'APT Data'!$A$1:$AF$1,0))))*$A$1),'Calcs - ACA values'!N34*$A$1)</f>
        <v>489.06038999999998</v>
      </c>
      <c r="Q34" s="27">
        <f>IFERROR(INDEX('APT Data'!$A32:$AF32,MATCH('Calcs - New values'!Q$3,'APT Data'!$A$1:$AF$1,0))+((('Calcs - ACA values'!O34)-(INDEX('APT Data'!$A32:$AF32,MATCH('Calcs - New values'!Q$3,'APT Data'!$A$1:$AF$1,0))))*$A$1),'Calcs - ACA values'!O34*$A$1)</f>
        <v>692.38026000000002</v>
      </c>
      <c r="R34" s="27">
        <f>IFERROR(INDEX('APT Data'!$A32:$AF32,MATCH('Calcs - New values'!R$3,'APT Data'!$A$1:$AF$1,0))+((('Calcs - ACA values'!P34)-(INDEX('APT Data'!$A32:$AF32,MATCH('Calcs - New values'!R$3,'APT Data'!$A$1:$AF$1,0))))*$A$1),'Calcs - ACA values'!P34*$A$1)</f>
        <v>450.59982000000002</v>
      </c>
      <c r="S34" s="27">
        <f>IFERROR(INDEX('APT Data'!$A32:$AF32,MATCH('Calcs - New values'!S$3,'APT Data'!$A$1:$AF$1,0))+((('Calcs - ACA values'!Q34)-(INDEX('APT Data'!$A32:$AF32,MATCH('Calcs - New values'!S$3,'APT Data'!$A$1:$AF$1,0))))*$A$1),'Calcs - ACA values'!Q34*$A$1)</f>
        <v>637.43016</v>
      </c>
      <c r="T34" s="27">
        <f>IFERROR(INDEX('APT Data'!$A32:$AF32,MATCH('Calcs - New values'!T$3,'APT Data'!$A$1:$AF$1,0))+((('Calcs - ACA values'!R34)-(INDEX('APT Data'!$A32:$AF32,MATCH('Calcs - New values'!T$3,'APT Data'!$A$1:$AF$1,0))))*$A$1),'Calcs - ACA values'!R34*$A$1)</f>
        <v>285.74952000000002</v>
      </c>
      <c r="U34" s="27">
        <f>IFERROR(INDEX('APT Data'!$A32:$AF32,MATCH('Calcs - New values'!U$3,'APT Data'!$A$1:$AF$1,0))+((('Calcs - ACA values'!S34)-(INDEX('APT Data'!$A32:$AF32,MATCH('Calcs - New values'!U$3,'APT Data'!$A$1:$AF$1,0))))*$A$1),'Calcs - ACA values'!S34*$A$1)</f>
        <v>456.09032999999999</v>
      </c>
      <c r="V34" s="27">
        <f>IFERROR(INDEX('APT Data'!$A32:$AF32,MATCH('Calcs - New values'!V$3,'APT Data'!$A$1:$AF$1,0))+((('Calcs - ACA values'!T34)-(INDEX('APT Data'!$A32:$AF32,MATCH('Calcs - New values'!V$3,'APT Data'!$A$1:$AF$1,0))))*$A$1),'Calcs - ACA values'!T34*$A$1)</f>
        <v>236.28993</v>
      </c>
      <c r="W34" s="27">
        <f>IFERROR(INDEX('APT Data'!$A32:$AF32,MATCH('Calcs - New values'!W$3,'APT Data'!$A$1:$AF$1,0))+((('Calcs - ACA values'!U34)-(INDEX('APT Data'!$A32:$AF32,MATCH('Calcs - New values'!W$3,'APT Data'!$A$1:$AF$1,0))))*$A$1),'Calcs - ACA values'!U34*$A$1)</f>
        <v>340.69961999999998</v>
      </c>
      <c r="X34" s="27">
        <f>IFERROR(INDEX('APT Data'!$A32:$AF32,MATCH('Calcs - New values'!X$3,'APT Data'!$A$1:$AF$1,0))+((('Calcs - ACA values'!V34)-(INDEX('APT Data'!$A32:$AF32,MATCH('Calcs - New values'!X$3,'APT Data'!$A$1:$AF$1,0))))*$A$1),'Calcs - ACA values'!V34*$A$1)</f>
        <v>1203.4296900000002</v>
      </c>
      <c r="Y34" s="27">
        <f>IFERROR(INDEX('APT Data'!$A32:$AF32,MATCH('Calcs - New values'!Y$3,'APT Data'!$A$1:$AF$1,0))+((('Calcs - ACA values'!W34)-(INDEX('APT Data'!$A32:$AF32,MATCH('Calcs - New values'!Y$3,'APT Data'!$A$1:$AF$1,0))))*$A$1),'Calcs - ACA values'!W34*$A$1)</f>
        <v>1824.37032</v>
      </c>
      <c r="Z34" s="27">
        <f>IFERROR(INDEX('APT Data'!$A32:$AF32,MATCH('Calcs - New values'!Z$3,'APT Data'!$A$1:$AF$1,0))+((('Calcs - ACA values'!X34)-(INDEX('APT Data'!$A32:$AF32,MATCH('Calcs - New values'!Z$3,'APT Data'!$A$1:$AF$1,0))))*$A$1),'Calcs - ACA values'!X34*$A$1)</f>
        <v>604.46010000000001</v>
      </c>
      <c r="AA34" s="27">
        <f>IFERROR(INDEX('APT Data'!$A32:$AF32,MATCH('Calcs - New values'!AA$3,'APT Data'!$A$1:$AF$1,0))+((('Calcs - ACA values'!Y34)-(INDEX('APT Data'!$A32:$AF32,MATCH('Calcs - New values'!AA$3,'APT Data'!$A$1:$AF$1,0))))*$A$1),'Calcs - ACA values'!Y34*$A$1)</f>
        <v>1632.0404699999999</v>
      </c>
      <c r="AB34" s="27">
        <f>IFERROR(INDEX('APT Data'!$A32:$AF32,MATCH('Calcs - New values'!AB$3,'APT Data'!$A$1:$AF$1,0))+((('Calcs - ACA values'!Z34)-(INDEX('APT Data'!$A32:$AF32,MATCH('Calcs - New values'!AB$3,'APT Data'!$A$1:$AF$1,0))))*$A$1),'Calcs - ACA values'!Z34*$A$1)</f>
        <v>129464.55959999999</v>
      </c>
      <c r="AC34" s="27">
        <f>IFERROR(INDEX('APT Data'!$A32:$AF32,MATCH('Calcs - New values'!AC$3,'APT Data'!$A$1:$AF$1,0))+((('Calcs - ACA values'!AA34)-(INDEX('APT Data'!$A32:$AF32,MATCH('Calcs - New values'!AC$3,'APT Data'!$A$1:$AF$1,0))))*$A$1),'Calcs - ACA values'!AA34*$A$1)</f>
        <v>129464.55959999999</v>
      </c>
      <c r="AD34" s="27">
        <f>IFERROR(INDEX('APT Data'!$A32:$AF32,MATCH('Calcs - New values'!AD$3,'APT Data'!$A$1:$AF$1,0))+((('Calcs - ACA values'!AB34)-(INDEX('APT Data'!$A32:$AF32,MATCH('Calcs - New values'!AD$3,'APT Data'!$A$1:$AF$1,0))))*$A$1),'Calcs - ACA values'!AB34*$A$1)</f>
        <v>4945.59</v>
      </c>
      <c r="AE34" s="27">
        <f>IFERROR(INDEX('APT Data'!$A32:$AF32,MATCH('Calcs - New values'!AE$3,'APT Data'!$A$1:$AF$1,0))+((('Calcs - ACA values'!AC34)-(INDEX('APT Data'!$A32:$AF32,MATCH('Calcs - New values'!AE$3,'APT Data'!$A$1:$AF$1,0))))*$A$1),'Calcs - ACA values'!AC34*$A$1)</f>
        <v>7693.1400000000012</v>
      </c>
      <c r="AF34" s="27">
        <f>IFERROR(INDEX('APT Data'!$A32:$AF32,MATCH('Calcs - New values'!AF$3,'APT Data'!$A$1:$AF$1,0))+((('Calcs - ACA values'!AD34)-(INDEX('APT Data'!$A32:$AF32,MATCH('Calcs - New values'!AF$3,'APT Data'!$A$1:$AF$1,0))))*$A$1),'Calcs - ACA values'!AD34*$A$1)</f>
        <v>0</v>
      </c>
      <c r="AG34" s="27">
        <f>IFERROR(INDEX('APT Data'!$A32:$AF32,MATCH('Calcs - New values'!AG$3,'APT Data'!$A$1:$AF$1,0))+((('Calcs - ACA values'!AE34)-(INDEX('APT Data'!$A32:$AF32,MATCH('Calcs - New values'!AG$3,'APT Data'!$A$1:$AF$1,0))))*$A$1),'Calcs - ACA values'!AE34*$A$1)</f>
        <v>989.11980000000005</v>
      </c>
      <c r="AH34" s="27">
        <f>IFERROR(INDEX('APT Data'!$A32:$AF32,MATCH('Calcs - New values'!AH$3,'APT Data'!$A$1:$AF$1,0))+((('Calcs - ACA values'!AF34)-(INDEX('APT Data'!$A32:$AF32,MATCH('Calcs - New values'!AH$3,'APT Data'!$A$1:$AF$1,0))))*$A$1),'Calcs - ACA values'!AF34*$A$1)</f>
        <v>1417.7395799999999</v>
      </c>
    </row>
    <row r="35" spans="1:34" x14ac:dyDescent="0.35">
      <c r="A35" s="11">
        <v>319</v>
      </c>
      <c r="B35" s="11" t="b">
        <f>A35='Calcs - ACA values'!A35</f>
        <v>1</v>
      </c>
      <c r="C35" s="11" t="b">
        <f>A35='APT Data'!A33</f>
        <v>1</v>
      </c>
      <c r="D35" s="18" t="s">
        <v>34</v>
      </c>
      <c r="E35" s="27">
        <f>IFERROR(INDEX('APT Data'!$A33:$AF33,MATCH('Calcs - New values'!E$3,'APT Data'!$A$1:$AF$1,0))+((('Calcs - ACA values'!C35)-(INDEX('APT Data'!$A33:$AF33,MATCH('Calcs - New values'!E$3,'APT Data'!$A$1:$AF$1,0))))*$A$1),'Calcs - ACA values'!C35*$A$1)</f>
        <v>3432.2394600000002</v>
      </c>
      <c r="F35" s="27">
        <f>IFERROR(INDEX('APT Data'!$A33:$AF33,MATCH('Calcs - New values'!F$3,'APT Data'!$A$1:$AF$1,0))+((('Calcs - ACA values'!D35)-(INDEX('APT Data'!$A33:$AF33,MATCH('Calcs - New values'!F$3,'APT Data'!$A$1:$AF$1,0))))*$A$1),'Calcs - ACA values'!D35*$A$1)</f>
        <v>4840.0840800000005</v>
      </c>
      <c r="G35" s="27">
        <f>IFERROR(INDEX('APT Data'!$A33:$AF33,MATCH('Calcs - New values'!G$3,'APT Data'!$A$1:$AF$1,0))+((('Calcs - ACA values'!E35)-(INDEX('APT Data'!$A33:$AF33,MATCH('Calcs - New values'!G$3,'APT Data'!$A$1:$AF$1,0))))*$A$1),'Calcs - ACA values'!E35*$A$1)</f>
        <v>5454.4362600000004</v>
      </c>
      <c r="H35" s="27">
        <f>IFERROR(INDEX('APT Data'!$A33:$AF33,MATCH('Calcs - New values'!H$3,'APT Data'!$A$1:$AF$1,0))+((('Calcs - ACA values'!F35)-(INDEX('APT Data'!$A33:$AF33,MATCH('Calcs - New values'!H$3,'APT Data'!$A$1:$AF$1,0))))*$A$1),'Calcs - ACA values'!F35*$A$1)</f>
        <v>631.93650000000002</v>
      </c>
      <c r="I35" s="27">
        <f>IFERROR(INDEX('APT Data'!$A33:$AF33,MATCH('Calcs - New values'!I$3,'APT Data'!$A$1:$AF$1,0))+((('Calcs - ACA values'!G35)-(INDEX('APT Data'!$A33:$AF33,MATCH('Calcs - New values'!I$3,'APT Data'!$A$1:$AF$1,0))))*$A$1),'Calcs - ACA values'!G35*$A$1)</f>
        <v>923.17680000000007</v>
      </c>
      <c r="J35" s="27">
        <f>IFERROR(INDEX('APT Data'!$A33:$AF33,MATCH('Calcs - New values'!J$3,'APT Data'!$A$1:$AF$1,0))+((('Calcs - ACA values'!H35)-(INDEX('APT Data'!$A33:$AF33,MATCH('Calcs - New values'!J$3,'APT Data'!$A$1:$AF$1,0))))*$A$1),'Calcs - ACA values'!H35*$A$1)</f>
        <v>505.54920000000004</v>
      </c>
      <c r="K35" s="27">
        <f>IFERROR(INDEX('APT Data'!$A33:$AF33,MATCH('Calcs - New values'!K$3,'APT Data'!$A$1:$AF$1,0))+((('Calcs - ACA values'!I35)-(INDEX('APT Data'!$A33:$AF33,MATCH('Calcs - New values'!K$3,'APT Data'!$A$1:$AF$1,0))))*$A$1),'Calcs - ACA values'!I35*$A$1)</f>
        <v>505.54920000000004</v>
      </c>
      <c r="L35" s="27">
        <f>IFERROR(INDEX('APT Data'!$A33:$AF33,MATCH('Calcs - New values'!L$3,'APT Data'!$A$1:$AF$1,0))+((('Calcs - ACA values'!J35)-(INDEX('APT Data'!$A33:$AF33,MATCH('Calcs - New values'!L$3,'APT Data'!$A$1:$AF$1,0))))*$A$1),'Calcs - ACA values'!J35*$A$1)</f>
        <v>681.39240000000007</v>
      </c>
      <c r="M35" s="27">
        <f>IFERROR(INDEX('APT Data'!$A33:$AF33,MATCH('Calcs - New values'!M$3,'APT Data'!$A$1:$AF$1,0))+((('Calcs - ACA values'!K35)-(INDEX('APT Data'!$A33:$AF33,MATCH('Calcs - New values'!M$3,'APT Data'!$A$1:$AF$1,0))))*$A$1),'Calcs - ACA values'!K35*$A$1)</f>
        <v>950.65230000000008</v>
      </c>
      <c r="N35" s="27">
        <f>IFERROR(INDEX('APT Data'!$A33:$AF33,MATCH('Calcs - New values'!N$3,'APT Data'!$A$1:$AF$1,0))+((('Calcs - ACA values'!L35)-(INDEX('APT Data'!$A33:$AF33,MATCH('Calcs - New values'!N$3,'APT Data'!$A$1:$AF$1,0))))*$A$1),'Calcs - ACA values'!L35*$A$1)</f>
        <v>522.03450000000009</v>
      </c>
      <c r="O35" s="27">
        <f>IFERROR(INDEX('APT Data'!$A33:$AF33,MATCH('Calcs - New values'!O$3,'APT Data'!$A$1:$AF$1,0))+((('Calcs - ACA values'!M35)-(INDEX('APT Data'!$A33:$AF33,MATCH('Calcs - New values'!O$3,'APT Data'!$A$1:$AF$1,0))))*$A$1),'Calcs - ACA values'!M35*$A$1)</f>
        <v>747.33360000000005</v>
      </c>
      <c r="P35" s="27">
        <f>IFERROR(INDEX('APT Data'!$A33:$AF33,MATCH('Calcs - New values'!P$3,'APT Data'!$A$1:$AF$1,0))+((('Calcs - ACA values'!N35)-(INDEX('APT Data'!$A33:$AF33,MATCH('Calcs - New values'!P$3,'APT Data'!$A$1:$AF$1,0))))*$A$1),'Calcs - ACA values'!N35*$A$1)</f>
        <v>489.06390000000005</v>
      </c>
      <c r="Q35" s="27">
        <f>IFERROR(INDEX('APT Data'!$A33:$AF33,MATCH('Calcs - New values'!Q$3,'APT Data'!$A$1:$AF$1,0))+((('Calcs - ACA values'!O35)-(INDEX('APT Data'!$A33:$AF33,MATCH('Calcs - New values'!Q$3,'APT Data'!$A$1:$AF$1,0))))*$A$1),'Calcs - ACA values'!O35*$A$1)</f>
        <v>692.38260000000002</v>
      </c>
      <c r="R35" s="27">
        <f>IFERROR(INDEX('APT Data'!$A33:$AF33,MATCH('Calcs - New values'!R$3,'APT Data'!$A$1:$AF$1,0))+((('Calcs - ACA values'!P35)-(INDEX('APT Data'!$A33:$AF33,MATCH('Calcs - New values'!R$3,'APT Data'!$A$1:$AF$1,0))))*$A$1),'Calcs - ACA values'!P35*$A$1)</f>
        <v>450.59820000000002</v>
      </c>
      <c r="S35" s="27">
        <f>IFERROR(INDEX('APT Data'!$A33:$AF33,MATCH('Calcs - New values'!S$3,'APT Data'!$A$1:$AF$1,0))+((('Calcs - ACA values'!Q35)-(INDEX('APT Data'!$A33:$AF33,MATCH('Calcs - New values'!S$3,'APT Data'!$A$1:$AF$1,0))))*$A$1),'Calcs - ACA values'!Q35*$A$1)</f>
        <v>637.43160000000012</v>
      </c>
      <c r="T35" s="27">
        <f>IFERROR(INDEX('APT Data'!$A33:$AF33,MATCH('Calcs - New values'!T$3,'APT Data'!$A$1:$AF$1,0))+((('Calcs - ACA values'!R35)-(INDEX('APT Data'!$A33:$AF33,MATCH('Calcs - New values'!T$3,'APT Data'!$A$1:$AF$1,0))))*$A$1),'Calcs - ACA values'!R35*$A$1)</f>
        <v>285.74520000000001</v>
      </c>
      <c r="U35" s="27">
        <f>IFERROR(INDEX('APT Data'!$A33:$AF33,MATCH('Calcs - New values'!U$3,'APT Data'!$A$1:$AF$1,0))+((('Calcs - ACA values'!S35)-(INDEX('APT Data'!$A33:$AF33,MATCH('Calcs - New values'!U$3,'APT Data'!$A$1:$AF$1,0))))*$A$1),'Calcs - ACA values'!S35*$A$1)</f>
        <v>456.09330000000006</v>
      </c>
      <c r="V35" s="27">
        <f>IFERROR(INDEX('APT Data'!$A33:$AF33,MATCH('Calcs - New values'!V$3,'APT Data'!$A$1:$AF$1,0))+((('Calcs - ACA values'!T35)-(INDEX('APT Data'!$A33:$AF33,MATCH('Calcs - New values'!V$3,'APT Data'!$A$1:$AF$1,0))))*$A$1),'Calcs - ACA values'!T35*$A$1)</f>
        <v>236.28930000000003</v>
      </c>
      <c r="W35" s="27">
        <f>IFERROR(INDEX('APT Data'!$A33:$AF33,MATCH('Calcs - New values'!W$3,'APT Data'!$A$1:$AF$1,0))+((('Calcs - ACA values'!U35)-(INDEX('APT Data'!$A33:$AF33,MATCH('Calcs - New values'!W$3,'APT Data'!$A$1:$AF$1,0))))*$A$1),'Calcs - ACA values'!U35*$A$1)</f>
        <v>340.69620000000003</v>
      </c>
      <c r="X35" s="27">
        <f>IFERROR(INDEX('APT Data'!$A33:$AF33,MATCH('Calcs - New values'!X$3,'APT Data'!$A$1:$AF$1,0))+((('Calcs - ACA values'!V35)-(INDEX('APT Data'!$A33:$AF33,MATCH('Calcs - New values'!X$3,'APT Data'!$A$1:$AF$1,0))))*$A$1),'Calcs - ACA values'!V35*$A$1)</f>
        <v>1203.4269000000002</v>
      </c>
      <c r="Y35" s="27">
        <f>IFERROR(INDEX('APT Data'!$A33:$AF33,MATCH('Calcs - New values'!Y$3,'APT Data'!$A$1:$AF$1,0))+((('Calcs - ACA values'!W35)-(INDEX('APT Data'!$A33:$AF33,MATCH('Calcs - New values'!Y$3,'APT Data'!$A$1:$AF$1,0))))*$A$1),'Calcs - ACA values'!W35*$A$1)</f>
        <v>1824.3732000000002</v>
      </c>
      <c r="Z35" s="27">
        <f>IFERROR(INDEX('APT Data'!$A33:$AF33,MATCH('Calcs - New values'!Z$3,'APT Data'!$A$1:$AF$1,0))+((('Calcs - ACA values'!X35)-(INDEX('APT Data'!$A33:$AF33,MATCH('Calcs - New values'!Z$3,'APT Data'!$A$1:$AF$1,0))))*$A$1),'Calcs - ACA values'!X35*$A$1)</f>
        <v>604.46100000000001</v>
      </c>
      <c r="AA35" s="27">
        <f>IFERROR(INDEX('APT Data'!$A33:$AF33,MATCH('Calcs - New values'!AA$3,'APT Data'!$A$1:$AF$1,0))+((('Calcs - ACA values'!Y35)-(INDEX('APT Data'!$A33:$AF33,MATCH('Calcs - New values'!AA$3,'APT Data'!$A$1:$AF$1,0))))*$A$1),'Calcs - ACA values'!Y35*$A$1)</f>
        <v>1632.0447000000001</v>
      </c>
      <c r="AB35" s="27">
        <f>IFERROR(INDEX('APT Data'!$A33:$AF33,MATCH('Calcs - New values'!AB$3,'APT Data'!$A$1:$AF$1,0))+((('Calcs - ACA values'!Z35)-(INDEX('APT Data'!$A33:$AF33,MATCH('Calcs - New values'!AB$3,'APT Data'!$A$1:$AF$1,0))))*$A$1),'Calcs - ACA values'!Z35*$A$1)</f>
        <v>129464.55600000001</v>
      </c>
      <c r="AC35" s="27">
        <f>IFERROR(INDEX('APT Data'!$A33:$AF33,MATCH('Calcs - New values'!AC$3,'APT Data'!$A$1:$AF$1,0))+((('Calcs - ACA values'!AA35)-(INDEX('APT Data'!$A33:$AF33,MATCH('Calcs - New values'!AC$3,'APT Data'!$A$1:$AF$1,0))))*$A$1),'Calcs - ACA values'!AA35*$A$1)</f>
        <v>129464.55600000001</v>
      </c>
      <c r="AD35" s="27">
        <f>IFERROR(INDEX('APT Data'!$A33:$AF33,MATCH('Calcs - New values'!AD$3,'APT Data'!$A$1:$AF$1,0))+((('Calcs - ACA values'!AB35)-(INDEX('APT Data'!$A33:$AF33,MATCH('Calcs - New values'!AD$3,'APT Data'!$A$1:$AF$1,0))))*$A$1),'Calcs - ACA values'!AB35*$A$1)</f>
        <v>49455.9</v>
      </c>
      <c r="AE35" s="27">
        <f>IFERROR(INDEX('APT Data'!$A33:$AF33,MATCH('Calcs - New values'!AE$3,'APT Data'!$A$1:$AF$1,0))+((('Calcs - ACA values'!AC35)-(INDEX('APT Data'!$A33:$AF33,MATCH('Calcs - New values'!AE$3,'APT Data'!$A$1:$AF$1,0))))*$A$1),'Calcs - ACA values'!AC35*$A$1)</f>
        <v>76931.400000000009</v>
      </c>
      <c r="AF35" s="27">
        <f>IFERROR(INDEX('APT Data'!$A33:$AF33,MATCH('Calcs - New values'!AF$3,'APT Data'!$A$1:$AF$1,0))+((('Calcs - ACA values'!AD35)-(INDEX('APT Data'!$A33:$AF33,MATCH('Calcs - New values'!AF$3,'APT Data'!$A$1:$AF$1,0))))*$A$1),'Calcs - ACA values'!AD35*$A$1)</f>
        <v>0</v>
      </c>
      <c r="AG35" s="27">
        <f>IFERROR(INDEX('APT Data'!$A33:$AF33,MATCH('Calcs - New values'!AG$3,'APT Data'!$A$1:$AF$1,0))+((('Calcs - ACA values'!AE35)-(INDEX('APT Data'!$A33:$AF33,MATCH('Calcs - New values'!AG$3,'APT Data'!$A$1:$AF$1,0))))*$A$1),'Calcs - ACA values'!AE35*$A$1)</f>
        <v>989.11800000000005</v>
      </c>
      <c r="AH35" s="27">
        <f>IFERROR(INDEX('APT Data'!$A33:$AF33,MATCH('Calcs - New values'!AH$3,'APT Data'!$A$1:$AF$1,0))+((('Calcs - ACA values'!AF35)-(INDEX('APT Data'!$A33:$AF33,MATCH('Calcs - New values'!AH$3,'APT Data'!$A$1:$AF$1,0))))*$A$1),'Calcs - ACA values'!AF35*$A$1)</f>
        <v>1417.7358000000002</v>
      </c>
    </row>
    <row r="36" spans="1:34" x14ac:dyDescent="0.35">
      <c r="A36" s="11">
        <v>320</v>
      </c>
      <c r="B36" s="11" t="b">
        <f>A36='Calcs - ACA values'!A36</f>
        <v>1</v>
      </c>
      <c r="C36" s="11" t="b">
        <f>A36='APT Data'!A34</f>
        <v>1</v>
      </c>
      <c r="D36" s="18" t="s">
        <v>35</v>
      </c>
      <c r="E36" s="27">
        <f>IFERROR(INDEX('APT Data'!$A34:$AF34,MATCH('Calcs - New values'!E$3,'APT Data'!$A$1:$AF$1,0))+((('Calcs - ACA values'!C36)-(INDEX('APT Data'!$A34:$AF34,MATCH('Calcs - New values'!E$3,'APT Data'!$A$1:$AF$1,0))))*$A$1),'Calcs - ACA values'!C36*$A$1)</f>
        <v>3486.6727019999998</v>
      </c>
      <c r="F36" s="27">
        <f>IFERROR(INDEX('APT Data'!$A34:$AF34,MATCH('Calcs - New values'!F$3,'APT Data'!$A$1:$AF$1,0))+((('Calcs - ACA values'!D36)-(INDEX('APT Data'!$A34:$AF34,MATCH('Calcs - New values'!F$3,'APT Data'!$A$1:$AF$1,0))))*$A$1),'Calcs - ACA values'!D36*$A$1)</f>
        <v>4917.0066960000004</v>
      </c>
      <c r="G36" s="27">
        <f>IFERROR(INDEX('APT Data'!$A34:$AF34,MATCH('Calcs - New values'!G$3,'APT Data'!$A$1:$AF$1,0))+((('Calcs - ACA values'!E36)-(INDEX('APT Data'!$A34:$AF34,MATCH('Calcs - New values'!G$3,'APT Data'!$A$1:$AF$1,0))))*$A$1),'Calcs - ACA values'!E36*$A$1)</f>
        <v>5541.8678620000001</v>
      </c>
      <c r="H36" s="27">
        <f>IFERROR(INDEX('APT Data'!$A34:$AF34,MATCH('Calcs - New values'!H$3,'APT Data'!$A$1:$AF$1,0))+((('Calcs - ACA values'!F36)-(INDEX('APT Data'!$A34:$AF34,MATCH('Calcs - New values'!H$3,'APT Data'!$A$1:$AF$1,0))))*$A$1),'Calcs - ACA values'!F36*$A$1)</f>
        <v>622.95754999999997</v>
      </c>
      <c r="I36" s="27">
        <f>IFERROR(INDEX('APT Data'!$A34:$AF34,MATCH('Calcs - New values'!I$3,'APT Data'!$A$1:$AF$1,0))+((('Calcs - ACA values'!G36)-(INDEX('APT Data'!$A34:$AF34,MATCH('Calcs - New values'!I$3,'APT Data'!$A$1:$AF$1,0))))*$A$1),'Calcs - ACA values'!G36*$A$1)</f>
        <v>909.95015999999998</v>
      </c>
      <c r="J36" s="27">
        <f>IFERROR(INDEX('APT Data'!$A34:$AF34,MATCH('Calcs - New values'!J$3,'APT Data'!$A$1:$AF$1,0))+((('Calcs - ACA values'!H36)-(INDEX('APT Data'!$A34:$AF34,MATCH('Calcs - New values'!J$3,'APT Data'!$A$1:$AF$1,0))))*$A$1),'Calcs - ACA values'!H36*$A$1)</f>
        <v>498.00603999999998</v>
      </c>
      <c r="K36" s="27">
        <f>IFERROR(INDEX('APT Data'!$A34:$AF34,MATCH('Calcs - New values'!K$3,'APT Data'!$A$1:$AF$1,0))+((('Calcs - ACA values'!I36)-(INDEX('APT Data'!$A34:$AF34,MATCH('Calcs - New values'!K$3,'APT Data'!$A$1:$AF$1,0))))*$A$1),'Calcs - ACA values'!I36*$A$1)</f>
        <v>498.00603999999998</v>
      </c>
      <c r="L36" s="27">
        <f>IFERROR(INDEX('APT Data'!$A34:$AF34,MATCH('Calcs - New values'!L$3,'APT Data'!$A$1:$AF$1,0))+((('Calcs - ACA values'!J36)-(INDEX('APT Data'!$A34:$AF34,MATCH('Calcs - New values'!L$3,'APT Data'!$A$1:$AF$1,0))))*$A$1),'Calcs - ACA values'!J36*$A$1)</f>
        <v>671.02988000000005</v>
      </c>
      <c r="M36" s="27">
        <f>IFERROR(INDEX('APT Data'!$A34:$AF34,MATCH('Calcs - New values'!M$3,'APT Data'!$A$1:$AF$1,0))+((('Calcs - ACA values'!K36)-(INDEX('APT Data'!$A34:$AF34,MATCH('Calcs - New values'!M$3,'APT Data'!$A$1:$AF$1,0))))*$A$1),'Calcs - ACA values'!K36*$A$1)</f>
        <v>936.95700999999997</v>
      </c>
      <c r="N36" s="27">
        <f>IFERROR(INDEX('APT Data'!$A34:$AF34,MATCH('Calcs - New values'!N$3,'APT Data'!$A$1:$AF$1,0))+((('Calcs - ACA values'!L36)-(INDEX('APT Data'!$A34:$AF34,MATCH('Calcs - New values'!N$3,'APT Data'!$A$1:$AF$1,0))))*$A$1),'Calcs - ACA values'!L36*$A$1)</f>
        <v>514.03015000000005</v>
      </c>
      <c r="O36" s="27">
        <f>IFERROR(INDEX('APT Data'!$A34:$AF34,MATCH('Calcs - New values'!O$3,'APT Data'!$A$1:$AF$1,0))+((('Calcs - ACA values'!M36)-(INDEX('APT Data'!$A34:$AF34,MATCH('Calcs - New values'!O$3,'APT Data'!$A$1:$AF$1,0))))*$A$1),'Calcs - ACA values'!M36*$A$1)</f>
        <v>736.02631999999994</v>
      </c>
      <c r="P36" s="27">
        <f>IFERROR(INDEX('APT Data'!$A34:$AF34,MATCH('Calcs - New values'!P$3,'APT Data'!$A$1:$AF$1,0))+((('Calcs - ACA values'!N36)-(INDEX('APT Data'!$A34:$AF34,MATCH('Calcs - New values'!P$3,'APT Data'!$A$1:$AF$1,0))))*$A$1),'Calcs - ACA values'!N36*$A$1)</f>
        <v>481.98192999999998</v>
      </c>
      <c r="Q36" s="27">
        <f>IFERROR(INDEX('APT Data'!$A34:$AF34,MATCH('Calcs - New values'!Q$3,'APT Data'!$A$1:$AF$1,0))+((('Calcs - ACA values'!O36)-(INDEX('APT Data'!$A34:$AF34,MATCH('Calcs - New values'!Q$3,'APT Data'!$A$1:$AF$1,0))))*$A$1),'Calcs - ACA values'!O36*$A$1)</f>
        <v>682.01261999999997</v>
      </c>
      <c r="R36" s="27">
        <f>IFERROR(INDEX('APT Data'!$A34:$AF34,MATCH('Calcs - New values'!R$3,'APT Data'!$A$1:$AF$1,0))+((('Calcs - ACA values'!P36)-(INDEX('APT Data'!$A34:$AF34,MATCH('Calcs - New values'!R$3,'APT Data'!$A$1:$AF$1,0))))*$A$1),'Calcs - ACA values'!P36*$A$1)</f>
        <v>443.99234000000001</v>
      </c>
      <c r="S36" s="27">
        <f>IFERROR(INDEX('APT Data'!$A34:$AF34,MATCH('Calcs - New values'!S$3,'APT Data'!$A$1:$AF$1,0))+((('Calcs - ACA values'!Q36)-(INDEX('APT Data'!$A34:$AF34,MATCH('Calcs - New values'!S$3,'APT Data'!$A$1:$AF$1,0))))*$A$1),'Calcs - ACA values'!Q36*$A$1)</f>
        <v>627.99892</v>
      </c>
      <c r="T36" s="27">
        <f>IFERROR(INDEX('APT Data'!$A34:$AF34,MATCH('Calcs - New values'!T$3,'APT Data'!$A$1:$AF$1,0))+((('Calcs - ACA values'!R36)-(INDEX('APT Data'!$A34:$AF34,MATCH('Calcs - New values'!T$3,'APT Data'!$A$1:$AF$1,0))))*$A$1),'Calcs - ACA values'!R36*$A$1)</f>
        <v>281.95123999999998</v>
      </c>
      <c r="U36" s="27">
        <f>IFERROR(INDEX('APT Data'!$A34:$AF34,MATCH('Calcs - New values'!U$3,'APT Data'!$A$1:$AF$1,0))+((('Calcs - ACA values'!S36)-(INDEX('APT Data'!$A34:$AF34,MATCH('Calcs - New values'!U$3,'APT Data'!$A$1:$AF$1,0))))*$A$1),'Calcs - ACA values'!S36*$A$1)</f>
        <v>449.03370999999999</v>
      </c>
      <c r="V36" s="27">
        <f>IFERROR(INDEX('APT Data'!$A34:$AF34,MATCH('Calcs - New values'!V$3,'APT Data'!$A$1:$AF$1,0))+((('Calcs - ACA values'!T36)-(INDEX('APT Data'!$A34:$AF34,MATCH('Calcs - New values'!V$3,'APT Data'!$A$1:$AF$1,0))))*$A$1),'Calcs - ACA values'!T36*$A$1)</f>
        <v>232.97891000000001</v>
      </c>
      <c r="W36" s="27">
        <f>IFERROR(INDEX('APT Data'!$A34:$AF34,MATCH('Calcs - New values'!W$3,'APT Data'!$A$1:$AF$1,0))+((('Calcs - ACA values'!U36)-(INDEX('APT Data'!$A34:$AF34,MATCH('Calcs - New values'!W$3,'APT Data'!$A$1:$AF$1,0))))*$A$1),'Calcs - ACA values'!U36*$A$1)</f>
        <v>335.96494000000001</v>
      </c>
      <c r="X36" s="27">
        <f>IFERROR(INDEX('APT Data'!$A34:$AF34,MATCH('Calcs - New values'!X$3,'APT Data'!$A$1:$AF$1,0))+((('Calcs - ACA values'!V36)-(INDEX('APT Data'!$A34:$AF34,MATCH('Calcs - New values'!X$3,'APT Data'!$A$1:$AF$1,0))))*$A$1),'Calcs - ACA values'!V36*$A$1)</f>
        <v>1185.96003</v>
      </c>
      <c r="Y36" s="27">
        <f>IFERROR(INDEX('APT Data'!$A34:$AF34,MATCH('Calcs - New values'!Y$3,'APT Data'!$A$1:$AF$1,0))+((('Calcs - ACA values'!W36)-(INDEX('APT Data'!$A34:$AF34,MATCH('Calcs - New values'!Y$3,'APT Data'!$A$1:$AF$1,0))))*$A$1),'Calcs - ACA values'!W36*$A$1)</f>
        <v>1797.03484</v>
      </c>
      <c r="Z36" s="27">
        <f>IFERROR(INDEX('APT Data'!$A34:$AF34,MATCH('Calcs - New values'!Z$3,'APT Data'!$A$1:$AF$1,0))+((('Calcs - ACA values'!X36)-(INDEX('APT Data'!$A34:$AF34,MATCH('Calcs - New values'!Z$3,'APT Data'!$A$1:$AF$1,0))))*$A$1),'Calcs - ACA values'!X36*$A$1)</f>
        <v>595.95069999999998</v>
      </c>
      <c r="AA36" s="27">
        <f>IFERROR(INDEX('APT Data'!$A34:$AF34,MATCH('Calcs - New values'!AA$3,'APT Data'!$A$1:$AF$1,0))+((('Calcs - ACA values'!Y36)-(INDEX('APT Data'!$A34:$AF34,MATCH('Calcs - New values'!AA$3,'APT Data'!$A$1:$AF$1,0))))*$A$1),'Calcs - ACA values'!Y36*$A$1)</f>
        <v>1607.9868899999999</v>
      </c>
      <c r="AB36" s="27">
        <f>IFERROR(INDEX('APT Data'!$A34:$AF34,MATCH('Calcs - New values'!AB$3,'APT Data'!$A$1:$AF$1,0))+((('Calcs - ACA values'!Z36)-(INDEX('APT Data'!$A34:$AF34,MATCH('Calcs - New values'!AB$3,'APT Data'!$A$1:$AF$1,0))))*$A$1),'Calcs - ACA values'!Z36*$A$1)</f>
        <v>127546.97719999999</v>
      </c>
      <c r="AC36" s="27">
        <f>IFERROR(INDEX('APT Data'!$A34:$AF34,MATCH('Calcs - New values'!AC$3,'APT Data'!$A$1:$AF$1,0))+((('Calcs - ACA values'!AA36)-(INDEX('APT Data'!$A34:$AF34,MATCH('Calcs - New values'!AC$3,'APT Data'!$A$1:$AF$1,0))))*$A$1),'Calcs - ACA values'!AA36*$A$1)</f>
        <v>127546.97719999999</v>
      </c>
      <c r="AD36" s="27">
        <f>IFERROR(INDEX('APT Data'!$A34:$AF34,MATCH('Calcs - New values'!AD$3,'APT Data'!$A$1:$AF$1,0))+((('Calcs - ACA values'!AB36)-(INDEX('APT Data'!$A34:$AF34,MATCH('Calcs - New values'!AD$3,'APT Data'!$A$1:$AF$1,0))))*$A$1),'Calcs - ACA values'!AB36*$A$1)</f>
        <v>4872.3300000000008</v>
      </c>
      <c r="AE36" s="27">
        <f>IFERROR(INDEX('APT Data'!$A34:$AF34,MATCH('Calcs - New values'!AE$3,'APT Data'!$A$1:$AF$1,0))+((('Calcs - ACA values'!AC36)-(INDEX('APT Data'!$A34:$AF34,MATCH('Calcs - New values'!AE$3,'APT Data'!$A$1:$AF$1,0))))*$A$1),'Calcs - ACA values'!AC36*$A$1)</f>
        <v>7579.18</v>
      </c>
      <c r="AF36" s="27">
        <f>IFERROR(INDEX('APT Data'!$A34:$AF34,MATCH('Calcs - New values'!AF$3,'APT Data'!$A$1:$AF$1,0))+((('Calcs - ACA values'!AD36)-(INDEX('APT Data'!$A34:$AF34,MATCH('Calcs - New values'!AF$3,'APT Data'!$A$1:$AF$1,0))))*$A$1),'Calcs - ACA values'!AD36*$A$1)</f>
        <v>0</v>
      </c>
      <c r="AG36" s="27">
        <f>IFERROR(INDEX('APT Data'!$A34:$AF34,MATCH('Calcs - New values'!AG$3,'APT Data'!$A$1:$AF$1,0))+((('Calcs - ACA values'!AE36)-(INDEX('APT Data'!$A34:$AF34,MATCH('Calcs - New values'!AG$3,'APT Data'!$A$1:$AF$1,0))))*$A$1),'Calcs - ACA values'!AE36*$A$1)</f>
        <v>974.04660000000001</v>
      </c>
      <c r="AH36" s="27">
        <f>IFERROR(INDEX('APT Data'!$A34:$AF34,MATCH('Calcs - New values'!AH$3,'APT Data'!$A$1:$AF$1,0))+((('Calcs - ACA values'!AF36)-(INDEX('APT Data'!$A34:$AF34,MATCH('Calcs - New values'!AH$3,'APT Data'!$A$1:$AF$1,0))))*$A$1),'Calcs - ACA values'!AF36*$A$1)</f>
        <v>1396.9734599999999</v>
      </c>
    </row>
    <row r="37" spans="1:34" x14ac:dyDescent="0.35">
      <c r="A37" s="11">
        <v>330</v>
      </c>
      <c r="B37" s="11" t="b">
        <f>A37='Calcs - ACA values'!A37</f>
        <v>1</v>
      </c>
      <c r="C37" s="11" t="b">
        <f>A37='APT Data'!A35</f>
        <v>1</v>
      </c>
      <c r="D37" s="18" t="s">
        <v>36</v>
      </c>
      <c r="E37" s="27">
        <f>IFERROR(INDEX('APT Data'!$A35:$AF35,MATCH('Calcs - New values'!E$3,'APT Data'!$A$1:$AF$1,0))+((('Calcs - ACA values'!C37)-(INDEX('APT Data'!$A35:$AF35,MATCH('Calcs - New values'!E$3,'APT Data'!$A$1:$AF$1,0))))*$A$1),'Calcs - ACA values'!C37*$A$1)</f>
        <v>3205.052451</v>
      </c>
      <c r="F37" s="27">
        <f>IFERROR(INDEX('APT Data'!$A35:$AF35,MATCH('Calcs - New values'!F$3,'APT Data'!$A$1:$AF$1,0))+((('Calcs - ACA values'!D37)-(INDEX('APT Data'!$A35:$AF35,MATCH('Calcs - New values'!F$3,'APT Data'!$A$1:$AF$1,0))))*$A$1),'Calcs - ACA values'!D37*$A$1)</f>
        <v>4405.4841479999995</v>
      </c>
      <c r="G37" s="27">
        <f>IFERROR(INDEX('APT Data'!$A35:$AF35,MATCH('Calcs - New values'!G$3,'APT Data'!$A$1:$AF$1,0))+((('Calcs - ACA values'!E37)-(INDEX('APT Data'!$A35:$AF35,MATCH('Calcs - New values'!G$3,'APT Data'!$A$1:$AF$1,0))))*$A$1),'Calcs - ACA values'!E37*$A$1)</f>
        <v>4964.6725310000002</v>
      </c>
      <c r="H37" s="27">
        <f>IFERROR(INDEX('APT Data'!$A35:$AF35,MATCH('Calcs - New values'!H$3,'APT Data'!$A$1:$AF$1,0))+((('Calcs - ACA values'!F37)-(INDEX('APT Data'!$A35:$AF35,MATCH('Calcs - New values'!H$3,'APT Data'!$A$1:$AF$1,0))))*$A$1),'Calcs - ACA values'!F37*$A$1)</f>
        <v>575.19377499999996</v>
      </c>
      <c r="I37" s="27">
        <f>IFERROR(INDEX('APT Data'!$A35:$AF35,MATCH('Calcs - New values'!I$3,'APT Data'!$A$1:$AF$1,0))+((('Calcs - ACA values'!G37)-(INDEX('APT Data'!$A35:$AF35,MATCH('Calcs - New values'!I$3,'APT Data'!$A$1:$AF$1,0))))*$A$1),'Calcs - ACA values'!G37*$A$1)</f>
        <v>840.28308000000004</v>
      </c>
      <c r="J37" s="27">
        <f>IFERROR(INDEX('APT Data'!$A35:$AF35,MATCH('Calcs - New values'!J$3,'APT Data'!$A$1:$AF$1,0))+((('Calcs - ACA values'!H37)-(INDEX('APT Data'!$A35:$AF35,MATCH('Calcs - New values'!J$3,'APT Data'!$A$1:$AF$1,0))))*$A$1),'Calcs - ACA values'!H37*$A$1)</f>
        <v>460.15501999999998</v>
      </c>
      <c r="K37" s="27">
        <f>IFERROR(INDEX('APT Data'!$A35:$AF35,MATCH('Calcs - New values'!K$3,'APT Data'!$A$1:$AF$1,0))+((('Calcs - ACA values'!I37)-(INDEX('APT Data'!$A35:$AF35,MATCH('Calcs - New values'!K$3,'APT Data'!$A$1:$AF$1,0))))*$A$1),'Calcs - ACA values'!I37*$A$1)</f>
        <v>460.15501999999998</v>
      </c>
      <c r="L37" s="27">
        <f>IFERROR(INDEX('APT Data'!$A35:$AF35,MATCH('Calcs - New values'!L$3,'APT Data'!$A$1:$AF$1,0))+((('Calcs - ACA values'!J37)-(INDEX('APT Data'!$A35:$AF35,MATCH('Calcs - New values'!L$3,'APT Data'!$A$1:$AF$1,0))))*$A$1),'Calcs - ACA values'!J37*$A$1)</f>
        <v>620.20893999999998</v>
      </c>
      <c r="M37" s="27">
        <f>IFERROR(INDEX('APT Data'!$A35:$AF35,MATCH('Calcs - New values'!M$3,'APT Data'!$A$1:$AF$1,0))+((('Calcs - ACA values'!K37)-(INDEX('APT Data'!$A35:$AF35,MATCH('Calcs - New values'!M$3,'APT Data'!$A$1:$AF$1,0))))*$A$1),'Calcs - ACA values'!K37*$A$1)</f>
        <v>865.29150500000003</v>
      </c>
      <c r="N37" s="27">
        <f>IFERROR(INDEX('APT Data'!$A35:$AF35,MATCH('Calcs - New values'!N$3,'APT Data'!$A$1:$AF$1,0))+((('Calcs - ACA values'!L37)-(INDEX('APT Data'!$A35:$AF35,MATCH('Calcs - New values'!N$3,'APT Data'!$A$1:$AF$1,0))))*$A$1),'Calcs - ACA values'!L37*$A$1)</f>
        <v>475.16007500000001</v>
      </c>
      <c r="O37" s="27">
        <f>IFERROR(INDEX('APT Data'!$A35:$AF35,MATCH('Calcs - New values'!O$3,'APT Data'!$A$1:$AF$1,0))+((('Calcs - ACA values'!M37)-(INDEX('APT Data'!$A35:$AF35,MATCH('Calcs - New values'!O$3,'APT Data'!$A$1:$AF$1,0))))*$A$1),'Calcs - ACA values'!M37*$A$1)</f>
        <v>680.22915999999998</v>
      </c>
      <c r="P37" s="27">
        <f>IFERROR(INDEX('APT Data'!$A35:$AF35,MATCH('Calcs - New values'!P$3,'APT Data'!$A$1:$AF$1,0))+((('Calcs - ACA values'!N37)-(INDEX('APT Data'!$A35:$AF35,MATCH('Calcs - New values'!P$3,'APT Data'!$A$1:$AF$1,0))))*$A$1),'Calcs - ACA values'!N37*$A$1)</f>
        <v>445.14996500000001</v>
      </c>
      <c r="Q37" s="27">
        <f>IFERROR(INDEX('APT Data'!$A35:$AF35,MATCH('Calcs - New values'!Q$3,'APT Data'!$A$1:$AF$1,0))+((('Calcs - ACA values'!O37)-(INDEX('APT Data'!$A35:$AF35,MATCH('Calcs - New values'!Q$3,'APT Data'!$A$1:$AF$1,0))))*$A$1),'Calcs - ACA values'!O37*$A$1)</f>
        <v>630.21231</v>
      </c>
      <c r="R37" s="27">
        <f>IFERROR(INDEX('APT Data'!$A35:$AF35,MATCH('Calcs - New values'!R$3,'APT Data'!$A$1:$AF$1,0))+((('Calcs - ACA values'!P37)-(INDEX('APT Data'!$A35:$AF35,MATCH('Calcs - New values'!R$3,'APT Data'!$A$1:$AF$1,0))))*$A$1),'Calcs - ACA values'!P37*$A$1)</f>
        <v>410.13817</v>
      </c>
      <c r="S37" s="27">
        <f>IFERROR(INDEX('APT Data'!$A35:$AF35,MATCH('Calcs - New values'!S$3,'APT Data'!$A$1:$AF$1,0))+((('Calcs - ACA values'!Q37)-(INDEX('APT Data'!$A35:$AF35,MATCH('Calcs - New values'!S$3,'APT Data'!$A$1:$AF$1,0))))*$A$1),'Calcs - ACA values'!Q37*$A$1)</f>
        <v>580.19546000000003</v>
      </c>
      <c r="T37" s="27">
        <f>IFERROR(INDEX('APT Data'!$A35:$AF35,MATCH('Calcs - New values'!T$3,'APT Data'!$A$1:$AF$1,0))+((('Calcs - ACA values'!R37)-(INDEX('APT Data'!$A35:$AF35,MATCH('Calcs - New values'!T$3,'APT Data'!$A$1:$AF$1,0))))*$A$1),'Calcs - ACA values'!R37*$A$1)</f>
        <v>260.08762000000002</v>
      </c>
      <c r="U37" s="27">
        <f>IFERROR(INDEX('APT Data'!$A35:$AF35,MATCH('Calcs - New values'!U$3,'APT Data'!$A$1:$AF$1,0))+((('Calcs - ACA values'!S37)-(INDEX('APT Data'!$A35:$AF35,MATCH('Calcs - New values'!U$3,'APT Data'!$A$1:$AF$1,0))))*$A$1),'Calcs - ACA values'!S37*$A$1)</f>
        <v>415.13985500000001</v>
      </c>
      <c r="V37" s="27">
        <f>IFERROR(INDEX('APT Data'!$A35:$AF35,MATCH('Calcs - New values'!V$3,'APT Data'!$A$1:$AF$1,0))+((('Calcs - ACA values'!T37)-(INDEX('APT Data'!$A35:$AF35,MATCH('Calcs - New values'!V$3,'APT Data'!$A$1:$AF$1,0))))*$A$1),'Calcs - ACA values'!T37*$A$1)</f>
        <v>215.07245499999999</v>
      </c>
      <c r="W37" s="27">
        <f>IFERROR(INDEX('APT Data'!$A35:$AF35,MATCH('Calcs - New values'!W$3,'APT Data'!$A$1:$AF$1,0))+((('Calcs - ACA values'!U37)-(INDEX('APT Data'!$A35:$AF35,MATCH('Calcs - New values'!W$3,'APT Data'!$A$1:$AF$1,0))))*$A$1),'Calcs - ACA values'!U37*$A$1)</f>
        <v>310.10446999999999</v>
      </c>
      <c r="X37" s="27">
        <f>IFERROR(INDEX('APT Data'!$A35:$AF35,MATCH('Calcs - New values'!X$3,'APT Data'!$A$1:$AF$1,0))+((('Calcs - ACA values'!V37)-(INDEX('APT Data'!$A35:$AF35,MATCH('Calcs - New values'!X$3,'APT Data'!$A$1:$AF$1,0))))*$A$1),'Calcs - ACA values'!V37*$A$1)</f>
        <v>1095.369015</v>
      </c>
      <c r="Y37" s="27">
        <f>IFERROR(INDEX('APT Data'!$A35:$AF35,MATCH('Calcs - New values'!Y$3,'APT Data'!$A$1:$AF$1,0))+((('Calcs - ACA values'!W37)-(INDEX('APT Data'!$A35:$AF35,MATCH('Calcs - New values'!Y$3,'APT Data'!$A$1:$AF$1,0))))*$A$1),'Calcs - ACA values'!W37*$A$1)</f>
        <v>1660.55942</v>
      </c>
      <c r="Z37" s="27">
        <f>IFERROR(INDEX('APT Data'!$A35:$AF35,MATCH('Calcs - New values'!Z$3,'APT Data'!$A$1:$AF$1,0))+((('Calcs - ACA values'!X37)-(INDEX('APT Data'!$A35:$AF35,MATCH('Calcs - New values'!Z$3,'APT Data'!$A$1:$AF$1,0))))*$A$1),'Calcs - ACA values'!X37*$A$1)</f>
        <v>550.18534999999997</v>
      </c>
      <c r="AA37" s="27">
        <f>IFERROR(INDEX('APT Data'!$A35:$AF35,MATCH('Calcs - New values'!AA$3,'APT Data'!$A$1:$AF$1,0))+((('Calcs - ACA values'!Y37)-(INDEX('APT Data'!$A35:$AF35,MATCH('Calcs - New values'!AA$3,'APT Data'!$A$1:$AF$1,0))))*$A$1),'Calcs - ACA values'!Y37*$A$1)</f>
        <v>1485.5004450000001</v>
      </c>
      <c r="AB37" s="27">
        <f>IFERROR(INDEX('APT Data'!$A35:$AF35,MATCH('Calcs - New values'!AB$3,'APT Data'!$A$1:$AF$1,0))+((('Calcs - ACA values'!Z37)-(INDEX('APT Data'!$A35:$AF35,MATCH('Calcs - New values'!AB$3,'APT Data'!$A$1:$AF$1,0))))*$A$1),'Calcs - ACA values'!Z37*$A$1)</f>
        <v>117839.6986</v>
      </c>
      <c r="AC37" s="27">
        <f>IFERROR(INDEX('APT Data'!$A35:$AF35,MATCH('Calcs - New values'!AC$3,'APT Data'!$A$1:$AF$1,0))+((('Calcs - ACA values'!AA37)-(INDEX('APT Data'!$A35:$AF35,MATCH('Calcs - New values'!AC$3,'APT Data'!$A$1:$AF$1,0))))*$A$1),'Calcs - ACA values'!AA37*$A$1)</f>
        <v>117839.6986</v>
      </c>
      <c r="AD37" s="27">
        <f>IFERROR(INDEX('APT Data'!$A35:$AF35,MATCH('Calcs - New values'!AD$3,'APT Data'!$A$1:$AF$1,0))+((('Calcs - ACA values'!AB37)-(INDEX('APT Data'!$A35:$AF35,MATCH('Calcs - New values'!AD$3,'APT Data'!$A$1:$AF$1,0))))*$A$1),'Calcs - ACA values'!AB37*$A$1)</f>
        <v>4515.165</v>
      </c>
      <c r="AE37" s="27">
        <f>IFERROR(INDEX('APT Data'!$A35:$AF35,MATCH('Calcs - New values'!AE$3,'APT Data'!$A$1:$AF$1,0))+((('Calcs - ACA values'!AC37)-(INDEX('APT Data'!$A35:$AF35,MATCH('Calcs - New values'!AE$3,'APT Data'!$A$1:$AF$1,0))))*$A$1),'Calcs - ACA values'!AC37*$A$1)</f>
        <v>7023.5900000000011</v>
      </c>
      <c r="AF37" s="27">
        <f>IFERROR(INDEX('APT Data'!$A35:$AF35,MATCH('Calcs - New values'!AF$3,'APT Data'!$A$1:$AF$1,0))+((('Calcs - ACA values'!AD37)-(INDEX('APT Data'!$A35:$AF35,MATCH('Calcs - New values'!AF$3,'APT Data'!$A$1:$AF$1,0))))*$A$1),'Calcs - ACA values'!AD37*$A$1)</f>
        <v>0</v>
      </c>
      <c r="AG37" s="27">
        <f>IFERROR(INDEX('APT Data'!$A35:$AF35,MATCH('Calcs - New values'!AG$3,'APT Data'!$A$1:$AF$1,0))+((('Calcs - ACA values'!AE37)-(INDEX('APT Data'!$A35:$AF35,MATCH('Calcs - New values'!AG$3,'APT Data'!$A$1:$AF$1,0))))*$A$1),'Calcs - ACA values'!AE37*$A$1)</f>
        <v>900.30330000000004</v>
      </c>
      <c r="AH37" s="27">
        <f>IFERROR(INDEX('APT Data'!$A35:$AF35,MATCH('Calcs - New values'!AH$3,'APT Data'!$A$1:$AF$1,0))+((('Calcs - ACA values'!AF37)-(INDEX('APT Data'!$A35:$AF35,MATCH('Calcs - New values'!AH$3,'APT Data'!$A$1:$AF$1,0))))*$A$1),'Calcs - ACA values'!AF37*$A$1)</f>
        <v>1290.4347299999999</v>
      </c>
    </row>
    <row r="38" spans="1:34" x14ac:dyDescent="0.35">
      <c r="A38" s="11">
        <v>331</v>
      </c>
      <c r="B38" s="11" t="b">
        <f>A38='Calcs - ACA values'!A38</f>
        <v>1</v>
      </c>
      <c r="C38" s="11" t="b">
        <f>A38='APT Data'!A36</f>
        <v>1</v>
      </c>
      <c r="D38" s="18" t="s">
        <v>38</v>
      </c>
      <c r="E38" s="27">
        <f>IFERROR(INDEX('APT Data'!$A36:$AF36,MATCH('Calcs - New values'!E$3,'APT Data'!$A$1:$AF$1,0))+((('Calcs - ACA values'!C38)-(INDEX('APT Data'!$A36:$AF36,MATCH('Calcs - New values'!E$3,'APT Data'!$A$1:$AF$1,0))))*$A$1),'Calcs - ACA values'!C38*$A$1)</f>
        <v>3142.9125489429775</v>
      </c>
      <c r="F38" s="27">
        <f>IFERROR(INDEX('APT Data'!$A36:$AF36,MATCH('Calcs - New values'!F$3,'APT Data'!$A$1:$AF$1,0))+((('Calcs - ACA values'!D38)-(INDEX('APT Data'!$A36:$AF36,MATCH('Calcs - New values'!F$3,'APT Data'!$A$1:$AF$1,0))))*$A$1),'Calcs - ACA values'!D38*$A$1)</f>
        <v>4428.2295189429778</v>
      </c>
      <c r="G38" s="27">
        <f>IFERROR(INDEX('APT Data'!$A36:$AF36,MATCH('Calcs - New values'!G$3,'APT Data'!$A$1:$AF$1,0))+((('Calcs - ACA values'!E38)-(INDEX('APT Data'!$A36:$AF36,MATCH('Calcs - New values'!G$3,'APT Data'!$A$1:$AF$1,0))))*$A$1),'Calcs - ACA values'!E38*$A$1)</f>
        <v>4989.1133489429785</v>
      </c>
      <c r="H38" s="27">
        <f>IFERROR(INDEX('APT Data'!$A36:$AF36,MATCH('Calcs - New values'!H$3,'APT Data'!$A$1:$AF$1,0))+((('Calcs - ACA values'!F38)-(INDEX('APT Data'!$A36:$AF36,MATCH('Calcs - New values'!H$3,'APT Data'!$A$1:$AF$1,0))))*$A$1),'Calcs - ACA values'!F38*$A$1)</f>
        <v>576.93775000000005</v>
      </c>
      <c r="I38" s="27">
        <f>IFERROR(INDEX('APT Data'!$A36:$AF36,MATCH('Calcs - New values'!I$3,'APT Data'!$A$1:$AF$1,0))+((('Calcs - ACA values'!G38)-(INDEX('APT Data'!$A36:$AF36,MATCH('Calcs - New values'!I$3,'APT Data'!$A$1:$AF$1,0))))*$A$1),'Calcs - ACA values'!G38*$A$1)</f>
        <v>842.83080000000007</v>
      </c>
      <c r="J38" s="27">
        <f>IFERROR(INDEX('APT Data'!$A36:$AF36,MATCH('Calcs - New values'!J$3,'APT Data'!$A$1:$AF$1,0))+((('Calcs - ACA values'!H38)-(INDEX('APT Data'!$A36:$AF36,MATCH('Calcs - New values'!J$3,'APT Data'!$A$1:$AF$1,0))))*$A$1),'Calcs - ACA values'!H38*$A$1)</f>
        <v>461.55020000000002</v>
      </c>
      <c r="K38" s="27">
        <f>IFERROR(INDEX('APT Data'!$A36:$AF36,MATCH('Calcs - New values'!K$3,'APT Data'!$A$1:$AF$1,0))+((('Calcs - ACA values'!I38)-(INDEX('APT Data'!$A36:$AF36,MATCH('Calcs - New values'!K$3,'APT Data'!$A$1:$AF$1,0))))*$A$1),'Calcs - ACA values'!I38*$A$1)</f>
        <v>461.55020000000002</v>
      </c>
      <c r="L38" s="27">
        <f>IFERROR(INDEX('APT Data'!$A36:$AF36,MATCH('Calcs - New values'!L$3,'APT Data'!$A$1:$AF$1,0))+((('Calcs - ACA values'!J38)-(INDEX('APT Data'!$A36:$AF36,MATCH('Calcs - New values'!L$3,'APT Data'!$A$1:$AF$1,0))))*$A$1),'Calcs - ACA values'!J38*$A$1)</f>
        <v>622.08940000000007</v>
      </c>
      <c r="M38" s="27">
        <f>IFERROR(INDEX('APT Data'!$A36:$AF36,MATCH('Calcs - New values'!M$3,'APT Data'!$A$1:$AF$1,0))+((('Calcs - ACA values'!K38)-(INDEX('APT Data'!$A36:$AF36,MATCH('Calcs - New values'!M$3,'APT Data'!$A$1:$AF$1,0))))*$A$1),'Calcs - ACA values'!K38*$A$1)</f>
        <v>867.91505000000006</v>
      </c>
      <c r="N38" s="27">
        <f>IFERROR(INDEX('APT Data'!$A36:$AF36,MATCH('Calcs - New values'!N$3,'APT Data'!$A$1:$AF$1,0))+((('Calcs - ACA values'!L38)-(INDEX('APT Data'!$A36:$AF36,MATCH('Calcs - New values'!N$3,'APT Data'!$A$1:$AF$1,0))))*$A$1),'Calcs - ACA values'!L38*$A$1)</f>
        <v>476.60075000000006</v>
      </c>
      <c r="O38" s="27">
        <f>IFERROR(INDEX('APT Data'!$A36:$AF36,MATCH('Calcs - New values'!O$3,'APT Data'!$A$1:$AF$1,0))+((('Calcs - ACA values'!M38)-(INDEX('APT Data'!$A36:$AF36,MATCH('Calcs - New values'!O$3,'APT Data'!$A$1:$AF$1,0))))*$A$1),'Calcs - ACA values'!M38*$A$1)</f>
        <v>682.29160000000002</v>
      </c>
      <c r="P38" s="27">
        <f>IFERROR(INDEX('APT Data'!$A36:$AF36,MATCH('Calcs - New values'!P$3,'APT Data'!$A$1:$AF$1,0))+((('Calcs - ACA values'!N38)-(INDEX('APT Data'!$A36:$AF36,MATCH('Calcs - New values'!P$3,'APT Data'!$A$1:$AF$1,0))))*$A$1),'Calcs - ACA values'!N38*$A$1)</f>
        <v>446.49965000000003</v>
      </c>
      <c r="Q38" s="27">
        <f>IFERROR(INDEX('APT Data'!$A36:$AF36,MATCH('Calcs - New values'!Q$3,'APT Data'!$A$1:$AF$1,0))+((('Calcs - ACA values'!O38)-(INDEX('APT Data'!$A36:$AF36,MATCH('Calcs - New values'!Q$3,'APT Data'!$A$1:$AF$1,0))))*$A$1),'Calcs - ACA values'!O38*$A$1)</f>
        <v>632.12310000000002</v>
      </c>
      <c r="R38" s="27">
        <f>IFERROR(INDEX('APT Data'!$A36:$AF36,MATCH('Calcs - New values'!R$3,'APT Data'!$A$1:$AF$1,0))+((('Calcs - ACA values'!P38)-(INDEX('APT Data'!$A36:$AF36,MATCH('Calcs - New values'!R$3,'APT Data'!$A$1:$AF$1,0))))*$A$1),'Calcs - ACA values'!P38*$A$1)</f>
        <v>411.38170000000002</v>
      </c>
      <c r="S38" s="27">
        <f>IFERROR(INDEX('APT Data'!$A36:$AF36,MATCH('Calcs - New values'!S$3,'APT Data'!$A$1:$AF$1,0))+((('Calcs - ACA values'!Q38)-(INDEX('APT Data'!$A36:$AF36,MATCH('Calcs - New values'!S$3,'APT Data'!$A$1:$AF$1,0))))*$A$1),'Calcs - ACA values'!Q38*$A$1)</f>
        <v>581.95460000000003</v>
      </c>
      <c r="T38" s="27">
        <f>IFERROR(INDEX('APT Data'!$A36:$AF36,MATCH('Calcs - New values'!T$3,'APT Data'!$A$1:$AF$1,0))+((('Calcs - ACA values'!R38)-(INDEX('APT Data'!$A36:$AF36,MATCH('Calcs - New values'!T$3,'APT Data'!$A$1:$AF$1,0))))*$A$1),'Calcs - ACA values'!R38*$A$1)</f>
        <v>260.87620000000004</v>
      </c>
      <c r="U38" s="27">
        <f>IFERROR(INDEX('APT Data'!$A36:$AF36,MATCH('Calcs - New values'!U$3,'APT Data'!$A$1:$AF$1,0))+((('Calcs - ACA values'!S38)-(INDEX('APT Data'!$A36:$AF36,MATCH('Calcs - New values'!U$3,'APT Data'!$A$1:$AF$1,0))))*$A$1),'Calcs - ACA values'!S38*$A$1)</f>
        <v>416.39855000000006</v>
      </c>
      <c r="V38" s="27">
        <f>IFERROR(INDEX('APT Data'!$A36:$AF36,MATCH('Calcs - New values'!V$3,'APT Data'!$A$1:$AF$1,0))+((('Calcs - ACA values'!T38)-(INDEX('APT Data'!$A36:$AF36,MATCH('Calcs - New values'!V$3,'APT Data'!$A$1:$AF$1,0))))*$A$1),'Calcs - ACA values'!T38*$A$1)</f>
        <v>215.72455000000002</v>
      </c>
      <c r="W38" s="27">
        <f>IFERROR(INDEX('APT Data'!$A36:$AF36,MATCH('Calcs - New values'!W$3,'APT Data'!$A$1:$AF$1,0))+((('Calcs - ACA values'!U38)-(INDEX('APT Data'!$A36:$AF36,MATCH('Calcs - New values'!W$3,'APT Data'!$A$1:$AF$1,0))))*$A$1),'Calcs - ACA values'!U38*$A$1)</f>
        <v>311.04470000000003</v>
      </c>
      <c r="X38" s="27">
        <f>IFERROR(INDEX('APT Data'!$A36:$AF36,MATCH('Calcs - New values'!X$3,'APT Data'!$A$1:$AF$1,0))+((('Calcs - ACA values'!V38)-(INDEX('APT Data'!$A36:$AF36,MATCH('Calcs - New values'!X$3,'APT Data'!$A$1:$AF$1,0))))*$A$1),'Calcs - ACA values'!V38*$A$1)</f>
        <v>1098.6901500000001</v>
      </c>
      <c r="Y38" s="27">
        <f>IFERROR(INDEX('APT Data'!$A36:$AF36,MATCH('Calcs - New values'!Y$3,'APT Data'!$A$1:$AF$1,0))+((('Calcs - ACA values'!W38)-(INDEX('APT Data'!$A36:$AF36,MATCH('Calcs - New values'!Y$3,'APT Data'!$A$1:$AF$1,0))))*$A$1),'Calcs - ACA values'!W38*$A$1)</f>
        <v>1665.5942000000002</v>
      </c>
      <c r="Z38" s="27">
        <f>IFERROR(INDEX('APT Data'!$A36:$AF36,MATCH('Calcs - New values'!Z$3,'APT Data'!$A$1:$AF$1,0))+((('Calcs - ACA values'!X38)-(INDEX('APT Data'!$A36:$AF36,MATCH('Calcs - New values'!Z$3,'APT Data'!$A$1:$AF$1,0))))*$A$1),'Calcs - ACA values'!X38*$A$1)</f>
        <v>551.85350000000005</v>
      </c>
      <c r="AA38" s="27">
        <f>IFERROR(INDEX('APT Data'!$A36:$AF36,MATCH('Calcs - New values'!AA$3,'APT Data'!$A$1:$AF$1,0))+((('Calcs - ACA values'!Y38)-(INDEX('APT Data'!$A36:$AF36,MATCH('Calcs - New values'!AA$3,'APT Data'!$A$1:$AF$1,0))))*$A$1),'Calcs - ACA values'!Y38*$A$1)</f>
        <v>1490.0044500000001</v>
      </c>
      <c r="AB38" s="27">
        <f>IFERROR(INDEX('APT Data'!$A36:$AF36,MATCH('Calcs - New values'!AB$3,'APT Data'!$A$1:$AF$1,0))+((('Calcs - ACA values'!Z38)-(INDEX('APT Data'!$A36:$AF36,MATCH('Calcs - New values'!AB$3,'APT Data'!$A$1:$AF$1,0))))*$A$1),'Calcs - ACA values'!Z38*$A$1)</f>
        <v>118196.986</v>
      </c>
      <c r="AC38" s="27">
        <f>IFERROR(INDEX('APT Data'!$A36:$AF36,MATCH('Calcs - New values'!AC$3,'APT Data'!$A$1:$AF$1,0))+((('Calcs - ACA values'!AA38)-(INDEX('APT Data'!$A36:$AF36,MATCH('Calcs - New values'!AC$3,'APT Data'!$A$1:$AF$1,0))))*$A$1),'Calcs - ACA values'!AA38*$A$1)</f>
        <v>118196.986</v>
      </c>
      <c r="AD38" s="27">
        <f>IFERROR(INDEX('APT Data'!$A36:$AF36,MATCH('Calcs - New values'!AD$3,'APT Data'!$A$1:$AF$1,0))+((('Calcs - ACA values'!AB38)-(INDEX('APT Data'!$A36:$AF36,MATCH('Calcs - New values'!AD$3,'APT Data'!$A$1:$AF$1,0))))*$A$1),'Calcs - ACA values'!AB38*$A$1)</f>
        <v>4515.165</v>
      </c>
      <c r="AE38" s="27">
        <f>IFERROR(INDEX('APT Data'!$A36:$AF36,MATCH('Calcs - New values'!AE$3,'APT Data'!$A$1:$AF$1,0))+((('Calcs - ACA values'!AC38)-(INDEX('APT Data'!$A36:$AF36,MATCH('Calcs - New values'!AE$3,'APT Data'!$A$1:$AF$1,0))))*$A$1),'Calcs - ACA values'!AC38*$A$1)</f>
        <v>7023.5900000000011</v>
      </c>
      <c r="AF38" s="27">
        <f>IFERROR(INDEX('APT Data'!$A36:$AF36,MATCH('Calcs - New values'!AF$3,'APT Data'!$A$1:$AF$1,0))+((('Calcs - ACA values'!AD38)-(INDEX('APT Data'!$A36:$AF36,MATCH('Calcs - New values'!AF$3,'APT Data'!$A$1:$AF$1,0))))*$A$1),'Calcs - ACA values'!AD38*$A$1)</f>
        <v>0</v>
      </c>
      <c r="AG38" s="27">
        <f>IFERROR(INDEX('APT Data'!$A36:$AF36,MATCH('Calcs - New values'!AG$3,'APT Data'!$A$1:$AF$1,0))+((('Calcs - ACA values'!AE38)-(INDEX('APT Data'!$A36:$AF36,MATCH('Calcs - New values'!AG$3,'APT Data'!$A$1:$AF$1,0))))*$A$1),'Calcs - ACA values'!AE38*$A$1)</f>
        <v>903.03300000000013</v>
      </c>
      <c r="AH38" s="27">
        <f>IFERROR(INDEX('APT Data'!$A36:$AF36,MATCH('Calcs - New values'!AH$3,'APT Data'!$A$1:$AF$1,0))+((('Calcs - ACA values'!AF38)-(INDEX('APT Data'!$A36:$AF36,MATCH('Calcs - New values'!AH$3,'APT Data'!$A$1:$AF$1,0))))*$A$1),'Calcs - ACA values'!AF38*$A$1)</f>
        <v>1294.3473000000001</v>
      </c>
    </row>
    <row r="39" spans="1:34" x14ac:dyDescent="0.35">
      <c r="A39" s="11">
        <v>332</v>
      </c>
      <c r="B39" s="11" t="b">
        <f>A39='Calcs - ACA values'!A39</f>
        <v>1</v>
      </c>
      <c r="C39" s="11" t="b">
        <f>A39='APT Data'!A37</f>
        <v>1</v>
      </c>
      <c r="D39" s="18" t="s">
        <v>39</v>
      </c>
      <c r="E39" s="27">
        <f>IFERROR(INDEX('APT Data'!$A37:$AF37,MATCH('Calcs - New values'!E$3,'APT Data'!$A$1:$AF$1,0))+((('Calcs - ACA values'!C39)-(INDEX('APT Data'!$A37:$AF37,MATCH('Calcs - New values'!E$3,'APT Data'!$A$1:$AF$1,0))))*$A$1),'Calcs - ACA values'!C39*$A$1)</f>
        <v>3132.9785700000002</v>
      </c>
      <c r="F39" s="27">
        <f>IFERROR(INDEX('APT Data'!$A37:$AF37,MATCH('Calcs - New values'!F$3,'APT Data'!$A$1:$AF$1,0))+((('Calcs - ACA values'!D39)-(INDEX('APT Data'!$A37:$AF37,MATCH('Calcs - New values'!F$3,'APT Data'!$A$1:$AF$1,0))))*$A$1),'Calcs - ACA values'!D39*$A$1)</f>
        <v>4418.0377349999999</v>
      </c>
      <c r="G39" s="27">
        <f>IFERROR(INDEX('APT Data'!$A37:$AF37,MATCH('Calcs - New values'!G$3,'APT Data'!$A$1:$AF$1,0))+((('Calcs - ACA values'!E39)-(INDEX('APT Data'!$A37:$AF37,MATCH('Calcs - New values'!G$3,'APT Data'!$A$1:$AF$1,0))))*$A$1),'Calcs - ACA values'!E39*$A$1)</f>
        <v>4978.9215650000006</v>
      </c>
      <c r="H39" s="27">
        <f>IFERROR(INDEX('APT Data'!$A37:$AF37,MATCH('Calcs - New values'!H$3,'APT Data'!$A$1:$AF$1,0))+((('Calcs - ACA values'!F39)-(INDEX('APT Data'!$A37:$AF37,MATCH('Calcs - New values'!H$3,'APT Data'!$A$1:$AF$1,0))))*$A$1),'Calcs - ACA values'!F39*$A$1)</f>
        <v>576.93775000000005</v>
      </c>
      <c r="I39" s="27">
        <f>IFERROR(INDEX('APT Data'!$A37:$AF37,MATCH('Calcs - New values'!I$3,'APT Data'!$A$1:$AF$1,0))+((('Calcs - ACA values'!G39)-(INDEX('APT Data'!$A37:$AF37,MATCH('Calcs - New values'!I$3,'APT Data'!$A$1:$AF$1,0))))*$A$1),'Calcs - ACA values'!G39*$A$1)</f>
        <v>842.83080000000007</v>
      </c>
      <c r="J39" s="27">
        <f>IFERROR(INDEX('APT Data'!$A37:$AF37,MATCH('Calcs - New values'!J$3,'APT Data'!$A$1:$AF$1,0))+((('Calcs - ACA values'!H39)-(INDEX('APT Data'!$A37:$AF37,MATCH('Calcs - New values'!J$3,'APT Data'!$A$1:$AF$1,0))))*$A$1),'Calcs - ACA values'!H39*$A$1)</f>
        <v>461.55020000000002</v>
      </c>
      <c r="K39" s="27">
        <f>IFERROR(INDEX('APT Data'!$A37:$AF37,MATCH('Calcs - New values'!K$3,'APT Data'!$A$1:$AF$1,0))+((('Calcs - ACA values'!I39)-(INDEX('APT Data'!$A37:$AF37,MATCH('Calcs - New values'!K$3,'APT Data'!$A$1:$AF$1,0))))*$A$1),'Calcs - ACA values'!I39*$A$1)</f>
        <v>461.55020000000002</v>
      </c>
      <c r="L39" s="27">
        <f>IFERROR(INDEX('APT Data'!$A37:$AF37,MATCH('Calcs - New values'!L$3,'APT Data'!$A$1:$AF$1,0))+((('Calcs - ACA values'!J39)-(INDEX('APT Data'!$A37:$AF37,MATCH('Calcs - New values'!L$3,'APT Data'!$A$1:$AF$1,0))))*$A$1),'Calcs - ACA values'!J39*$A$1)</f>
        <v>622.08940000000007</v>
      </c>
      <c r="M39" s="27">
        <f>IFERROR(INDEX('APT Data'!$A37:$AF37,MATCH('Calcs - New values'!M$3,'APT Data'!$A$1:$AF$1,0))+((('Calcs - ACA values'!K39)-(INDEX('APT Data'!$A37:$AF37,MATCH('Calcs - New values'!M$3,'APT Data'!$A$1:$AF$1,0))))*$A$1),'Calcs - ACA values'!K39*$A$1)</f>
        <v>867.91505000000006</v>
      </c>
      <c r="N39" s="27">
        <f>IFERROR(INDEX('APT Data'!$A37:$AF37,MATCH('Calcs - New values'!N$3,'APT Data'!$A$1:$AF$1,0))+((('Calcs - ACA values'!L39)-(INDEX('APT Data'!$A37:$AF37,MATCH('Calcs - New values'!N$3,'APT Data'!$A$1:$AF$1,0))))*$A$1),'Calcs - ACA values'!L39*$A$1)</f>
        <v>476.60075000000006</v>
      </c>
      <c r="O39" s="27">
        <f>IFERROR(INDEX('APT Data'!$A37:$AF37,MATCH('Calcs - New values'!O$3,'APT Data'!$A$1:$AF$1,0))+((('Calcs - ACA values'!M39)-(INDEX('APT Data'!$A37:$AF37,MATCH('Calcs - New values'!O$3,'APT Data'!$A$1:$AF$1,0))))*$A$1),'Calcs - ACA values'!M39*$A$1)</f>
        <v>682.29160000000002</v>
      </c>
      <c r="P39" s="27">
        <f>IFERROR(INDEX('APT Data'!$A37:$AF37,MATCH('Calcs - New values'!P$3,'APT Data'!$A$1:$AF$1,0))+((('Calcs - ACA values'!N39)-(INDEX('APT Data'!$A37:$AF37,MATCH('Calcs - New values'!P$3,'APT Data'!$A$1:$AF$1,0))))*$A$1),'Calcs - ACA values'!N39*$A$1)</f>
        <v>446.49965000000003</v>
      </c>
      <c r="Q39" s="27">
        <f>IFERROR(INDEX('APT Data'!$A37:$AF37,MATCH('Calcs - New values'!Q$3,'APT Data'!$A$1:$AF$1,0))+((('Calcs - ACA values'!O39)-(INDEX('APT Data'!$A37:$AF37,MATCH('Calcs - New values'!Q$3,'APT Data'!$A$1:$AF$1,0))))*$A$1),'Calcs - ACA values'!O39*$A$1)</f>
        <v>632.12310000000002</v>
      </c>
      <c r="R39" s="27">
        <f>IFERROR(INDEX('APT Data'!$A37:$AF37,MATCH('Calcs - New values'!R$3,'APT Data'!$A$1:$AF$1,0))+((('Calcs - ACA values'!P39)-(INDEX('APT Data'!$A37:$AF37,MATCH('Calcs - New values'!R$3,'APT Data'!$A$1:$AF$1,0))))*$A$1),'Calcs - ACA values'!P39*$A$1)</f>
        <v>411.38170000000002</v>
      </c>
      <c r="S39" s="27">
        <f>IFERROR(INDEX('APT Data'!$A37:$AF37,MATCH('Calcs - New values'!S$3,'APT Data'!$A$1:$AF$1,0))+((('Calcs - ACA values'!Q39)-(INDEX('APT Data'!$A37:$AF37,MATCH('Calcs - New values'!S$3,'APT Data'!$A$1:$AF$1,0))))*$A$1),'Calcs - ACA values'!Q39*$A$1)</f>
        <v>581.95460000000003</v>
      </c>
      <c r="T39" s="27">
        <f>IFERROR(INDEX('APT Data'!$A37:$AF37,MATCH('Calcs - New values'!T$3,'APT Data'!$A$1:$AF$1,0))+((('Calcs - ACA values'!R39)-(INDEX('APT Data'!$A37:$AF37,MATCH('Calcs - New values'!T$3,'APT Data'!$A$1:$AF$1,0))))*$A$1),'Calcs - ACA values'!R39*$A$1)</f>
        <v>260.87620000000004</v>
      </c>
      <c r="U39" s="27">
        <f>IFERROR(INDEX('APT Data'!$A37:$AF37,MATCH('Calcs - New values'!U$3,'APT Data'!$A$1:$AF$1,0))+((('Calcs - ACA values'!S39)-(INDEX('APT Data'!$A37:$AF37,MATCH('Calcs - New values'!U$3,'APT Data'!$A$1:$AF$1,0))))*$A$1),'Calcs - ACA values'!S39*$A$1)</f>
        <v>416.39855000000006</v>
      </c>
      <c r="V39" s="27">
        <f>IFERROR(INDEX('APT Data'!$A37:$AF37,MATCH('Calcs - New values'!V$3,'APT Data'!$A$1:$AF$1,0))+((('Calcs - ACA values'!T39)-(INDEX('APT Data'!$A37:$AF37,MATCH('Calcs - New values'!V$3,'APT Data'!$A$1:$AF$1,0))))*$A$1),'Calcs - ACA values'!T39*$A$1)</f>
        <v>215.72455000000002</v>
      </c>
      <c r="W39" s="27">
        <f>IFERROR(INDEX('APT Data'!$A37:$AF37,MATCH('Calcs - New values'!W$3,'APT Data'!$A$1:$AF$1,0))+((('Calcs - ACA values'!U39)-(INDEX('APT Data'!$A37:$AF37,MATCH('Calcs - New values'!W$3,'APT Data'!$A$1:$AF$1,0))))*$A$1),'Calcs - ACA values'!U39*$A$1)</f>
        <v>311.04470000000003</v>
      </c>
      <c r="X39" s="27">
        <f>IFERROR(INDEX('APT Data'!$A37:$AF37,MATCH('Calcs - New values'!X$3,'APT Data'!$A$1:$AF$1,0))+((('Calcs - ACA values'!V39)-(INDEX('APT Data'!$A37:$AF37,MATCH('Calcs - New values'!X$3,'APT Data'!$A$1:$AF$1,0))))*$A$1),'Calcs - ACA values'!V39*$A$1)</f>
        <v>1098.6901499999999</v>
      </c>
      <c r="Y39" s="27">
        <f>IFERROR(INDEX('APT Data'!$A37:$AF37,MATCH('Calcs - New values'!Y$3,'APT Data'!$A$1:$AF$1,0))+((('Calcs - ACA values'!W39)-(INDEX('APT Data'!$A37:$AF37,MATCH('Calcs - New values'!Y$3,'APT Data'!$A$1:$AF$1,0))))*$A$1),'Calcs - ACA values'!W39*$A$1)</f>
        <v>1665.5942</v>
      </c>
      <c r="Z39" s="27">
        <f>IFERROR(INDEX('APT Data'!$A37:$AF37,MATCH('Calcs - New values'!Z$3,'APT Data'!$A$1:$AF$1,0))+((('Calcs - ACA values'!X39)-(INDEX('APT Data'!$A37:$AF37,MATCH('Calcs - New values'!Z$3,'APT Data'!$A$1:$AF$1,0))))*$A$1),'Calcs - ACA values'!X39*$A$1)</f>
        <v>551.85350000000005</v>
      </c>
      <c r="AA39" s="27">
        <f>IFERROR(INDEX('APT Data'!$A37:$AF37,MATCH('Calcs - New values'!AA$3,'APT Data'!$A$1:$AF$1,0))+((('Calcs - ACA values'!Y39)-(INDEX('APT Data'!$A37:$AF37,MATCH('Calcs - New values'!AA$3,'APT Data'!$A$1:$AF$1,0))))*$A$1),'Calcs - ACA values'!Y39*$A$1)</f>
        <v>1490.0044499999999</v>
      </c>
      <c r="AB39" s="27">
        <f>IFERROR(INDEX('APT Data'!$A37:$AF37,MATCH('Calcs - New values'!AB$3,'APT Data'!$A$1:$AF$1,0))+((('Calcs - ACA values'!Z39)-(INDEX('APT Data'!$A37:$AF37,MATCH('Calcs - New values'!AB$3,'APT Data'!$A$1:$AF$1,0))))*$A$1),'Calcs - ACA values'!Z39*$A$1)</f>
        <v>118196.8017499147</v>
      </c>
      <c r="AC39" s="27">
        <f>IFERROR(INDEX('APT Data'!$A37:$AF37,MATCH('Calcs - New values'!AC$3,'APT Data'!$A$1:$AF$1,0))+((('Calcs - ACA values'!AA39)-(INDEX('APT Data'!$A37:$AF37,MATCH('Calcs - New values'!AC$3,'APT Data'!$A$1:$AF$1,0))))*$A$1),'Calcs - ACA values'!AA39*$A$1)</f>
        <v>118196.8017499147</v>
      </c>
      <c r="AD39" s="27">
        <f>IFERROR(INDEX('APT Data'!$A37:$AF37,MATCH('Calcs - New values'!AD$3,'APT Data'!$A$1:$AF$1,0))+((('Calcs - ACA values'!AB39)-(INDEX('APT Data'!$A37:$AF37,MATCH('Calcs - New values'!AD$3,'APT Data'!$A$1:$AF$1,0))))*$A$1),'Calcs - ACA values'!AB39*$A$1)</f>
        <v>4515.165</v>
      </c>
      <c r="AE39" s="27">
        <f>IFERROR(INDEX('APT Data'!$A37:$AF37,MATCH('Calcs - New values'!AE$3,'APT Data'!$A$1:$AF$1,0))+((('Calcs - ACA values'!AC39)-(INDEX('APT Data'!$A37:$AF37,MATCH('Calcs - New values'!AE$3,'APT Data'!$A$1:$AF$1,0))))*$A$1),'Calcs - ACA values'!AC39*$A$1)</f>
        <v>7023.5900000000011</v>
      </c>
      <c r="AF39" s="27">
        <f>IFERROR(INDEX('APT Data'!$A37:$AF37,MATCH('Calcs - New values'!AF$3,'APT Data'!$A$1:$AF$1,0))+((('Calcs - ACA values'!AD39)-(INDEX('APT Data'!$A37:$AF37,MATCH('Calcs - New values'!AF$3,'APT Data'!$A$1:$AF$1,0))))*$A$1),'Calcs - ACA values'!AD39*$A$1)</f>
        <v>0</v>
      </c>
      <c r="AG39" s="27">
        <f>IFERROR(INDEX('APT Data'!$A37:$AF37,MATCH('Calcs - New values'!AG$3,'APT Data'!$A$1:$AF$1,0))+((('Calcs - ACA values'!AE39)-(INDEX('APT Data'!$A37:$AF37,MATCH('Calcs - New values'!AG$3,'APT Data'!$A$1:$AF$1,0))))*$A$1),'Calcs - ACA values'!AE39*$A$1)</f>
        <v>90.303300000000021</v>
      </c>
      <c r="AH39" s="27">
        <f>IFERROR(INDEX('APT Data'!$A37:$AF37,MATCH('Calcs - New values'!AH$3,'APT Data'!$A$1:$AF$1,0))+((('Calcs - ACA values'!AF39)-(INDEX('APT Data'!$A37:$AF37,MATCH('Calcs - New values'!AH$3,'APT Data'!$A$1:$AF$1,0))))*$A$1),'Calcs - ACA values'!AF39*$A$1)</f>
        <v>129.43473000000003</v>
      </c>
    </row>
    <row r="40" spans="1:34" x14ac:dyDescent="0.35">
      <c r="A40" s="11">
        <v>333</v>
      </c>
      <c r="B40" s="11" t="b">
        <f>A40='Calcs - ACA values'!A40</f>
        <v>1</v>
      </c>
      <c r="C40" s="11" t="b">
        <f>A40='APT Data'!A38</f>
        <v>1</v>
      </c>
      <c r="D40" s="18" t="s">
        <v>40</v>
      </c>
      <c r="E40" s="27">
        <f>IFERROR(INDEX('APT Data'!$A38:$AF38,MATCH('Calcs - New values'!E$3,'APT Data'!$A$1:$AF$1,0))+((('Calcs - ACA values'!C40)-(INDEX('APT Data'!$A38:$AF38,MATCH('Calcs - New values'!E$3,'APT Data'!$A$1:$AF$1,0))))*$A$1),'Calcs - ACA values'!C40*$A$1)</f>
        <v>3474.782451</v>
      </c>
      <c r="F40" s="27">
        <f>IFERROR(INDEX('APT Data'!$A38:$AF38,MATCH('Calcs - New values'!F$3,'APT Data'!$A$1:$AF$1,0))+((('Calcs - ACA values'!D40)-(INDEX('APT Data'!$A38:$AF38,MATCH('Calcs - New values'!F$3,'APT Data'!$A$1:$AF$1,0))))*$A$1),'Calcs - ACA values'!D40*$A$1)</f>
        <v>4921.3433795100009</v>
      </c>
      <c r="G40" s="27">
        <f>IFERROR(INDEX('APT Data'!$A38:$AF38,MATCH('Calcs - New values'!G$3,'APT Data'!$A$1:$AF$1,0))+((('Calcs - ACA values'!E40)-(INDEX('APT Data'!$A38:$AF38,MATCH('Calcs - New values'!G$3,'APT Data'!$A$1:$AF$1,0))))*$A$1),'Calcs - ACA values'!E40*$A$1)</f>
        <v>4977.4317625100002</v>
      </c>
      <c r="H40" s="27">
        <f>IFERROR(INDEX('APT Data'!$A38:$AF38,MATCH('Calcs - New values'!H$3,'APT Data'!$A$1:$AF$1,0))+((('Calcs - ACA values'!F40)-(INDEX('APT Data'!$A38:$AF38,MATCH('Calcs - New values'!H$3,'APT Data'!$A$1:$AF$1,0))))*$A$1),'Calcs - ACA values'!F40*$A$1)</f>
        <v>57.693775000000009</v>
      </c>
      <c r="I40" s="27">
        <f>IFERROR(INDEX('APT Data'!$A38:$AF38,MATCH('Calcs - New values'!I$3,'APT Data'!$A$1:$AF$1,0))+((('Calcs - ACA values'!G40)-(INDEX('APT Data'!$A38:$AF38,MATCH('Calcs - New values'!I$3,'APT Data'!$A$1:$AF$1,0))))*$A$1),'Calcs - ACA values'!G40*$A$1)</f>
        <v>84.283080000000012</v>
      </c>
      <c r="J40" s="27">
        <f>IFERROR(INDEX('APT Data'!$A38:$AF38,MATCH('Calcs - New values'!J$3,'APT Data'!$A$1:$AF$1,0))+((('Calcs - ACA values'!H40)-(INDEX('APT Data'!$A38:$AF38,MATCH('Calcs - New values'!J$3,'APT Data'!$A$1:$AF$1,0))))*$A$1),'Calcs - ACA values'!H40*$A$1)</f>
        <v>46.155020000000007</v>
      </c>
      <c r="K40" s="27">
        <f>IFERROR(INDEX('APT Data'!$A38:$AF38,MATCH('Calcs - New values'!K$3,'APT Data'!$A$1:$AF$1,0))+((('Calcs - ACA values'!I40)-(INDEX('APT Data'!$A38:$AF38,MATCH('Calcs - New values'!K$3,'APT Data'!$A$1:$AF$1,0))))*$A$1),'Calcs - ACA values'!I40*$A$1)</f>
        <v>46.155020000000007</v>
      </c>
      <c r="L40" s="27">
        <f>IFERROR(INDEX('APT Data'!$A38:$AF38,MATCH('Calcs - New values'!L$3,'APT Data'!$A$1:$AF$1,0))+((('Calcs - ACA values'!J40)-(INDEX('APT Data'!$A38:$AF38,MATCH('Calcs - New values'!L$3,'APT Data'!$A$1:$AF$1,0))))*$A$1),'Calcs - ACA values'!J40*$A$1)</f>
        <v>629.20893999999998</v>
      </c>
      <c r="M40" s="27">
        <f>IFERROR(INDEX('APT Data'!$A38:$AF38,MATCH('Calcs - New values'!M$3,'APT Data'!$A$1:$AF$1,0))+((('Calcs - ACA values'!K40)-(INDEX('APT Data'!$A38:$AF38,MATCH('Calcs - New values'!M$3,'APT Data'!$A$1:$AF$1,0))))*$A$1),'Calcs - ACA values'!K40*$A$1)</f>
        <v>896.79150500000003</v>
      </c>
      <c r="N40" s="27">
        <f>IFERROR(INDEX('APT Data'!$A38:$AF38,MATCH('Calcs - New values'!N$3,'APT Data'!$A$1:$AF$1,0))+((('Calcs - ACA values'!L40)-(INDEX('APT Data'!$A38:$AF38,MATCH('Calcs - New values'!N$3,'APT Data'!$A$1:$AF$1,0))))*$A$1),'Calcs - ACA values'!L40*$A$1)</f>
        <v>589.46007499999996</v>
      </c>
      <c r="O40" s="27">
        <f>IFERROR(INDEX('APT Data'!$A38:$AF38,MATCH('Calcs - New values'!O$3,'APT Data'!$A$1:$AF$1,0))+((('Calcs - ACA values'!M40)-(INDEX('APT Data'!$A38:$AF38,MATCH('Calcs - New values'!O$3,'APT Data'!$A$1:$AF$1,0))))*$A$1),'Calcs - ACA values'!M40*$A$1)</f>
        <v>837.72915999999998</v>
      </c>
      <c r="P40" s="27">
        <f>IFERROR(INDEX('APT Data'!$A38:$AF38,MATCH('Calcs - New values'!P$3,'APT Data'!$A$1:$AF$1,0))+((('Calcs - ACA values'!N40)-(INDEX('APT Data'!$A38:$AF38,MATCH('Calcs - New values'!P$3,'APT Data'!$A$1:$AF$1,0))))*$A$1),'Calcs - ACA values'!N40*$A$1)</f>
        <v>540.54996500000004</v>
      </c>
      <c r="Q40" s="27">
        <f>IFERROR(INDEX('APT Data'!$A38:$AF38,MATCH('Calcs - New values'!Q$3,'APT Data'!$A$1:$AF$1,0))+((('Calcs - ACA values'!O40)-(INDEX('APT Data'!$A38:$AF38,MATCH('Calcs - New values'!Q$3,'APT Data'!$A$1:$AF$1,0))))*$A$1),'Calcs - ACA values'!O40*$A$1)</f>
        <v>757.11230999999998</v>
      </c>
      <c r="R40" s="27">
        <f>IFERROR(INDEX('APT Data'!$A38:$AF38,MATCH('Calcs - New values'!R$3,'APT Data'!$A$1:$AF$1,0))+((('Calcs - ACA values'!P40)-(INDEX('APT Data'!$A38:$AF38,MATCH('Calcs - New values'!R$3,'APT Data'!$A$1:$AF$1,0))))*$A$1),'Calcs - ACA values'!P40*$A$1)</f>
        <v>477.63817</v>
      </c>
      <c r="S40" s="27">
        <f>IFERROR(INDEX('APT Data'!$A38:$AF38,MATCH('Calcs - New values'!S$3,'APT Data'!$A$1:$AF$1,0))+((('Calcs - ACA values'!Q40)-(INDEX('APT Data'!$A38:$AF38,MATCH('Calcs - New values'!S$3,'APT Data'!$A$1:$AF$1,0))))*$A$1),'Calcs - ACA values'!Q40*$A$1)</f>
        <v>666.59546</v>
      </c>
      <c r="T40" s="27">
        <f>IFERROR(INDEX('APT Data'!$A38:$AF38,MATCH('Calcs - New values'!T$3,'APT Data'!$A$1:$AF$1,0))+((('Calcs - ACA values'!R40)-(INDEX('APT Data'!$A38:$AF38,MATCH('Calcs - New values'!T$3,'APT Data'!$A$1:$AF$1,0))))*$A$1),'Calcs - ACA values'!R40*$A$1)</f>
        <v>95.387619999999998</v>
      </c>
      <c r="U40" s="27">
        <f>IFERROR(INDEX('APT Data'!$A38:$AF38,MATCH('Calcs - New values'!U$3,'APT Data'!$A$1:$AF$1,0))+((('Calcs - ACA values'!S40)-(INDEX('APT Data'!$A38:$AF38,MATCH('Calcs - New values'!U$3,'APT Data'!$A$1:$AF$1,0))))*$A$1),'Calcs - ACA values'!S40*$A$1)</f>
        <v>356.63985500000001</v>
      </c>
      <c r="V40" s="27">
        <f>IFERROR(INDEX('APT Data'!$A38:$AF38,MATCH('Calcs - New values'!V$3,'APT Data'!$A$1:$AF$1,0))+((('Calcs - ACA values'!T40)-(INDEX('APT Data'!$A38:$AF38,MATCH('Calcs - New values'!V$3,'APT Data'!$A$1:$AF$1,0))))*$A$1),'Calcs - ACA values'!T40*$A$1)</f>
        <v>21.572455000000005</v>
      </c>
      <c r="W40" s="27">
        <f>IFERROR(INDEX('APT Data'!$A38:$AF38,MATCH('Calcs - New values'!W$3,'APT Data'!$A$1:$AF$1,0))+((('Calcs - ACA values'!U40)-(INDEX('APT Data'!$A38:$AF38,MATCH('Calcs - New values'!W$3,'APT Data'!$A$1:$AF$1,0))))*$A$1),'Calcs - ACA values'!U40*$A$1)</f>
        <v>31.104470000000006</v>
      </c>
      <c r="X40" s="27">
        <f>IFERROR(INDEX('APT Data'!$A38:$AF38,MATCH('Calcs - New values'!X$3,'APT Data'!$A$1:$AF$1,0))+((('Calcs - ACA values'!V40)-(INDEX('APT Data'!$A38:$AF38,MATCH('Calcs - New values'!X$3,'APT Data'!$A$1:$AF$1,0))))*$A$1),'Calcs - ACA values'!V40*$A$1)</f>
        <v>1212.369015</v>
      </c>
      <c r="Y40" s="27">
        <f>IFERROR(INDEX('APT Data'!$A38:$AF38,MATCH('Calcs - New values'!Y$3,'APT Data'!$A$1:$AF$1,0))+((('Calcs - ACA values'!W40)-(INDEX('APT Data'!$A38:$AF38,MATCH('Calcs - New values'!Y$3,'APT Data'!$A$1:$AF$1,0))))*$A$1),'Calcs - ACA values'!W40*$A$1)</f>
        <v>1764.9594200000001</v>
      </c>
      <c r="Z40" s="27">
        <f>IFERROR(INDEX('APT Data'!$A38:$AF38,MATCH('Calcs - New values'!Z$3,'APT Data'!$A$1:$AF$1,0))+((('Calcs - ACA values'!X40)-(INDEX('APT Data'!$A38:$AF38,MATCH('Calcs - New values'!Z$3,'APT Data'!$A$1:$AF$1,0))))*$A$1),'Calcs - ACA values'!X40*$A$1)</f>
        <v>816.58535000000006</v>
      </c>
      <c r="AA40" s="27">
        <f>IFERROR(INDEX('APT Data'!$A38:$AF38,MATCH('Calcs - New values'!AA$3,'APT Data'!$A$1:$AF$1,0))+((('Calcs - ACA values'!Y40)-(INDEX('APT Data'!$A38:$AF38,MATCH('Calcs - New values'!AA$3,'APT Data'!$A$1:$AF$1,0))))*$A$1),'Calcs - ACA values'!Y40*$A$1)</f>
        <v>1253.3004450000001</v>
      </c>
      <c r="AB40" s="27">
        <f>IFERROR(INDEX('APT Data'!$A38:$AF38,MATCH('Calcs - New values'!AB$3,'APT Data'!$A$1:$AF$1,0))+((('Calcs - ACA values'!Z40)-(INDEX('APT Data'!$A38:$AF38,MATCH('Calcs - New values'!AB$3,'APT Data'!$A$1:$AF$1,0))))*$A$1),'Calcs - ACA values'!Z40*$A$1)</f>
        <v>127970.99860000001</v>
      </c>
      <c r="AC40" s="27">
        <f>IFERROR(INDEX('APT Data'!$A38:$AF38,MATCH('Calcs - New values'!AC$3,'APT Data'!$A$1:$AF$1,0))+((('Calcs - ACA values'!AA40)-(INDEX('APT Data'!$A38:$AF38,MATCH('Calcs - New values'!AC$3,'APT Data'!$A$1:$AF$1,0))))*$A$1),'Calcs - ACA values'!AA40*$A$1)</f>
        <v>127970.99860000001</v>
      </c>
      <c r="AD40" s="27">
        <f>IFERROR(INDEX('APT Data'!$A38:$AF38,MATCH('Calcs - New values'!AD$3,'APT Data'!$A$1:$AF$1,0))+((('Calcs - ACA values'!AB40)-(INDEX('APT Data'!$A38:$AF38,MATCH('Calcs - New values'!AD$3,'APT Data'!$A$1:$AF$1,0))))*$A$1),'Calcs - ACA values'!AB40*$A$1)</f>
        <v>4515.165</v>
      </c>
      <c r="AE40" s="27">
        <f>IFERROR(INDEX('APT Data'!$A38:$AF38,MATCH('Calcs - New values'!AE$3,'APT Data'!$A$1:$AF$1,0))+((('Calcs - ACA values'!AC40)-(INDEX('APT Data'!$A38:$AF38,MATCH('Calcs - New values'!AE$3,'APT Data'!$A$1:$AF$1,0))))*$A$1),'Calcs - ACA values'!AC40*$A$1)</f>
        <v>7023.5900000000011</v>
      </c>
      <c r="AF40" s="27">
        <f>IFERROR(INDEX('APT Data'!$A38:$AF38,MATCH('Calcs - New values'!AF$3,'APT Data'!$A$1:$AF$1,0))+((('Calcs - ACA values'!AD40)-(INDEX('APT Data'!$A38:$AF38,MATCH('Calcs - New values'!AF$3,'APT Data'!$A$1:$AF$1,0))))*$A$1),'Calcs - ACA values'!AD40*$A$1)</f>
        <v>0</v>
      </c>
      <c r="AG40" s="27">
        <f>IFERROR(INDEX('APT Data'!$A38:$AF38,MATCH('Calcs - New values'!AG$3,'APT Data'!$A$1:$AF$1,0))+((('Calcs - ACA values'!AE40)-(INDEX('APT Data'!$A38:$AF38,MATCH('Calcs - New values'!AG$3,'APT Data'!$A$1:$AF$1,0))))*$A$1),'Calcs - ACA values'!AE40*$A$1)</f>
        <v>90.303300000000021</v>
      </c>
      <c r="AH40" s="27">
        <f>IFERROR(INDEX('APT Data'!$A38:$AF38,MATCH('Calcs - New values'!AH$3,'APT Data'!$A$1:$AF$1,0))+((('Calcs - ACA values'!AF40)-(INDEX('APT Data'!$A38:$AF38,MATCH('Calcs - New values'!AH$3,'APT Data'!$A$1:$AF$1,0))))*$A$1),'Calcs - ACA values'!AF40*$A$1)</f>
        <v>129.43473000000003</v>
      </c>
    </row>
    <row r="41" spans="1:34" x14ac:dyDescent="0.35">
      <c r="A41" s="11">
        <v>334</v>
      </c>
      <c r="B41" s="11" t="b">
        <f>A41='Calcs - ACA values'!A41</f>
        <v>1</v>
      </c>
      <c r="C41" s="11" t="b">
        <f>A41='APT Data'!A39</f>
        <v>1</v>
      </c>
      <c r="D41" s="18" t="s">
        <v>41</v>
      </c>
      <c r="E41" s="27">
        <f>IFERROR(INDEX('APT Data'!$A39:$AF39,MATCH('Calcs - New values'!E$3,'APT Data'!$A$1:$AF$1,0))+((('Calcs - ACA values'!C41)-(INDEX('APT Data'!$A39:$AF39,MATCH('Calcs - New values'!E$3,'APT Data'!$A$1:$AF$1,0))))*$A$1),'Calcs - ACA values'!C41*$A$1)</f>
        <v>3098.5554510000002</v>
      </c>
      <c r="F41" s="27">
        <f>IFERROR(INDEX('APT Data'!$A39:$AF39,MATCH('Calcs - New values'!F$3,'APT Data'!$A$1:$AF$1,0))+((('Calcs - ACA values'!D41)-(INDEX('APT Data'!$A39:$AF39,MATCH('Calcs - New values'!F$3,'APT Data'!$A$1:$AF$1,0))))*$A$1),'Calcs - ACA values'!D41*$A$1)</f>
        <v>4369.5291480000005</v>
      </c>
      <c r="G41" s="27">
        <f>IFERROR(INDEX('APT Data'!$A39:$AF39,MATCH('Calcs - New values'!G$3,'APT Data'!$A$1:$AF$1,0))+((('Calcs - ACA values'!E41)-(INDEX('APT Data'!$A39:$AF39,MATCH('Calcs - New values'!G$3,'APT Data'!$A$1:$AF$1,0))))*$A$1),'Calcs - ACA values'!E41*$A$1)</f>
        <v>4924.1545310000001</v>
      </c>
      <c r="H41" s="27">
        <f>IFERROR(INDEX('APT Data'!$A39:$AF39,MATCH('Calcs - New values'!H$3,'APT Data'!$A$1:$AF$1,0))+((('Calcs - ACA values'!F41)-(INDEX('APT Data'!$A39:$AF39,MATCH('Calcs - New values'!H$3,'APT Data'!$A$1:$AF$1,0))))*$A$1),'Calcs - ACA values'!F41*$A$1)</f>
        <v>576.93977500000005</v>
      </c>
      <c r="I41" s="27">
        <f>IFERROR(INDEX('APT Data'!$A39:$AF39,MATCH('Calcs - New values'!I$3,'APT Data'!$A$1:$AF$1,0))+((('Calcs - ACA values'!G41)-(INDEX('APT Data'!$A39:$AF39,MATCH('Calcs - New values'!I$3,'APT Data'!$A$1:$AF$1,0))))*$A$1),'Calcs - ACA values'!G41*$A$1)</f>
        <v>842.83008000000007</v>
      </c>
      <c r="J41" s="27">
        <f>IFERROR(INDEX('APT Data'!$A39:$AF39,MATCH('Calcs - New values'!J$3,'APT Data'!$A$1:$AF$1,0))+((('Calcs - ACA values'!H41)-(INDEX('APT Data'!$A39:$AF39,MATCH('Calcs - New values'!J$3,'APT Data'!$A$1:$AF$1,0))))*$A$1),'Calcs - ACA values'!H41*$A$1)</f>
        <v>461.55002000000002</v>
      </c>
      <c r="K41" s="27">
        <f>IFERROR(INDEX('APT Data'!$A39:$AF39,MATCH('Calcs - New values'!K$3,'APT Data'!$A$1:$AF$1,0))+((('Calcs - ACA values'!I41)-(INDEX('APT Data'!$A39:$AF39,MATCH('Calcs - New values'!K$3,'APT Data'!$A$1:$AF$1,0))))*$A$1),'Calcs - ACA values'!I41*$A$1)</f>
        <v>461.55002000000002</v>
      </c>
      <c r="L41" s="27">
        <f>IFERROR(INDEX('APT Data'!$A39:$AF39,MATCH('Calcs - New values'!L$3,'APT Data'!$A$1:$AF$1,0))+((('Calcs - ACA values'!J41)-(INDEX('APT Data'!$A39:$AF39,MATCH('Calcs - New values'!L$3,'APT Data'!$A$1:$AF$1,0))))*$A$1),'Calcs - ACA values'!J41*$A$1)</f>
        <v>622.08994000000007</v>
      </c>
      <c r="M41" s="27">
        <f>IFERROR(INDEX('APT Data'!$A39:$AF39,MATCH('Calcs - New values'!M$3,'APT Data'!$A$1:$AF$1,0))+((('Calcs - ACA values'!K41)-(INDEX('APT Data'!$A39:$AF39,MATCH('Calcs - New values'!M$3,'APT Data'!$A$1:$AF$1,0))))*$A$1),'Calcs - ACA values'!K41*$A$1)</f>
        <v>867.91950499999996</v>
      </c>
      <c r="N41" s="27">
        <f>IFERROR(INDEX('APT Data'!$A39:$AF39,MATCH('Calcs - New values'!N$3,'APT Data'!$A$1:$AF$1,0))+((('Calcs - ACA values'!L41)-(INDEX('APT Data'!$A39:$AF39,MATCH('Calcs - New values'!N$3,'APT Data'!$A$1:$AF$1,0))))*$A$1),'Calcs - ACA values'!L41*$A$1)</f>
        <v>476.600075</v>
      </c>
      <c r="O41" s="27">
        <f>IFERROR(INDEX('APT Data'!$A39:$AF39,MATCH('Calcs - New values'!O$3,'APT Data'!$A$1:$AF$1,0))+((('Calcs - ACA values'!M41)-(INDEX('APT Data'!$A39:$AF39,MATCH('Calcs - New values'!O$3,'APT Data'!$A$1:$AF$1,0))))*$A$1),'Calcs - ACA values'!M41*$A$1)</f>
        <v>682.29016000000001</v>
      </c>
      <c r="P41" s="27">
        <f>IFERROR(INDEX('APT Data'!$A39:$AF39,MATCH('Calcs - New values'!P$3,'APT Data'!$A$1:$AF$1,0))+((('Calcs - ACA values'!N41)-(INDEX('APT Data'!$A39:$AF39,MATCH('Calcs - New values'!P$3,'APT Data'!$A$1:$AF$1,0))))*$A$1),'Calcs - ACA values'!N41*$A$1)</f>
        <v>446.49996499999997</v>
      </c>
      <c r="Q41" s="27">
        <f>IFERROR(INDEX('APT Data'!$A39:$AF39,MATCH('Calcs - New values'!Q$3,'APT Data'!$A$1:$AF$1,0))+((('Calcs - ACA values'!O41)-(INDEX('APT Data'!$A39:$AF39,MATCH('Calcs - New values'!Q$3,'APT Data'!$A$1:$AF$1,0))))*$A$1),'Calcs - ACA values'!O41*$A$1)</f>
        <v>632.12031000000002</v>
      </c>
      <c r="R41" s="27">
        <f>IFERROR(INDEX('APT Data'!$A39:$AF39,MATCH('Calcs - New values'!R$3,'APT Data'!$A$1:$AF$1,0))+((('Calcs - ACA values'!P41)-(INDEX('APT Data'!$A39:$AF39,MATCH('Calcs - New values'!R$3,'APT Data'!$A$1:$AF$1,0))))*$A$1),'Calcs - ACA values'!P41*$A$1)</f>
        <v>411.38017000000002</v>
      </c>
      <c r="S41" s="27">
        <f>IFERROR(INDEX('APT Data'!$A39:$AF39,MATCH('Calcs - New values'!S$3,'APT Data'!$A$1:$AF$1,0))+((('Calcs - ACA values'!Q41)-(INDEX('APT Data'!$A39:$AF39,MATCH('Calcs - New values'!S$3,'APT Data'!$A$1:$AF$1,0))))*$A$1),'Calcs - ACA values'!Q41*$A$1)</f>
        <v>581.95046000000002</v>
      </c>
      <c r="T41" s="27">
        <f>IFERROR(INDEX('APT Data'!$A39:$AF39,MATCH('Calcs - New values'!T$3,'APT Data'!$A$1:$AF$1,0))+((('Calcs - ACA values'!R41)-(INDEX('APT Data'!$A39:$AF39,MATCH('Calcs - New values'!T$3,'APT Data'!$A$1:$AF$1,0))))*$A$1),'Calcs - ACA values'!R41*$A$1)</f>
        <v>260.87961999999999</v>
      </c>
      <c r="U41" s="27">
        <f>IFERROR(INDEX('APT Data'!$A39:$AF39,MATCH('Calcs - New values'!U$3,'APT Data'!$A$1:$AF$1,0))+((('Calcs - ACA values'!S41)-(INDEX('APT Data'!$A39:$AF39,MATCH('Calcs - New values'!U$3,'APT Data'!$A$1:$AF$1,0))))*$A$1),'Calcs - ACA values'!S41*$A$1)</f>
        <v>416.399855</v>
      </c>
      <c r="V41" s="27">
        <f>IFERROR(INDEX('APT Data'!$A39:$AF39,MATCH('Calcs - New values'!V$3,'APT Data'!$A$1:$AF$1,0))+((('Calcs - ACA values'!T41)-(INDEX('APT Data'!$A39:$AF39,MATCH('Calcs - New values'!V$3,'APT Data'!$A$1:$AF$1,0))))*$A$1),'Calcs - ACA values'!T41*$A$1)</f>
        <v>215.72045500000002</v>
      </c>
      <c r="W41" s="27">
        <f>IFERROR(INDEX('APT Data'!$A39:$AF39,MATCH('Calcs - New values'!W$3,'APT Data'!$A$1:$AF$1,0))+((('Calcs - ACA values'!U41)-(INDEX('APT Data'!$A39:$AF39,MATCH('Calcs - New values'!W$3,'APT Data'!$A$1:$AF$1,0))))*$A$1),'Calcs - ACA values'!U41*$A$1)</f>
        <v>311.04047000000003</v>
      </c>
      <c r="X41" s="27">
        <f>IFERROR(INDEX('APT Data'!$A39:$AF39,MATCH('Calcs - New values'!X$3,'APT Data'!$A$1:$AF$1,0))+((('Calcs - ACA values'!V41)-(INDEX('APT Data'!$A39:$AF39,MATCH('Calcs - New values'!X$3,'APT Data'!$A$1:$AF$1,0))))*$A$1),'Calcs - ACA values'!V41*$A$1)</f>
        <v>1098.6900150000001</v>
      </c>
      <c r="Y41" s="27">
        <f>IFERROR(INDEX('APT Data'!$A39:$AF39,MATCH('Calcs - New values'!Y$3,'APT Data'!$A$1:$AF$1,0))+((('Calcs - ACA values'!W41)-(INDEX('APT Data'!$A39:$AF39,MATCH('Calcs - New values'!Y$3,'APT Data'!$A$1:$AF$1,0))))*$A$1),'Calcs - ACA values'!W41*$A$1)</f>
        <v>1665.59042</v>
      </c>
      <c r="Z41" s="27">
        <f>IFERROR(INDEX('APT Data'!$A39:$AF39,MATCH('Calcs - New values'!Z$3,'APT Data'!$A$1:$AF$1,0))+((('Calcs - ACA values'!X41)-(INDEX('APT Data'!$A39:$AF39,MATCH('Calcs - New values'!Z$3,'APT Data'!$A$1:$AF$1,0))))*$A$1),'Calcs - ACA values'!X41*$A$1)</f>
        <v>551.85035000000005</v>
      </c>
      <c r="AA41" s="27">
        <f>IFERROR(INDEX('APT Data'!$A39:$AF39,MATCH('Calcs - New values'!AA$3,'APT Data'!$A$1:$AF$1,0))+((('Calcs - ACA values'!Y41)-(INDEX('APT Data'!$A39:$AF39,MATCH('Calcs - New values'!AA$3,'APT Data'!$A$1:$AF$1,0))))*$A$1),'Calcs - ACA values'!Y41*$A$1)</f>
        <v>1490.0004450000001</v>
      </c>
      <c r="AB41" s="27">
        <f>IFERROR(INDEX('APT Data'!$A39:$AF39,MATCH('Calcs - New values'!AB$3,'APT Data'!$A$1:$AF$1,0))+((('Calcs - ACA values'!Z41)-(INDEX('APT Data'!$A39:$AF39,MATCH('Calcs - New values'!AB$3,'APT Data'!$A$1:$AF$1,0))))*$A$1),'Calcs - ACA values'!Z41*$A$1)</f>
        <v>118196.99860000001</v>
      </c>
      <c r="AC41" s="27">
        <f>IFERROR(INDEX('APT Data'!$A39:$AF39,MATCH('Calcs - New values'!AC$3,'APT Data'!$A$1:$AF$1,0))+((('Calcs - ACA values'!AA41)-(INDEX('APT Data'!$A39:$AF39,MATCH('Calcs - New values'!AC$3,'APT Data'!$A$1:$AF$1,0))))*$A$1),'Calcs - ACA values'!AA41*$A$1)</f>
        <v>117839.6986</v>
      </c>
      <c r="AD41" s="27">
        <f>IFERROR(INDEX('APT Data'!$A39:$AF39,MATCH('Calcs - New values'!AD$3,'APT Data'!$A$1:$AF$1,0))+((('Calcs - ACA values'!AB41)-(INDEX('APT Data'!$A39:$AF39,MATCH('Calcs - New values'!AD$3,'APT Data'!$A$1:$AF$1,0))))*$A$1),'Calcs - ACA values'!AB41*$A$1)</f>
        <v>4515.165</v>
      </c>
      <c r="AE41" s="27">
        <f>IFERROR(INDEX('APT Data'!$A39:$AF39,MATCH('Calcs - New values'!AE$3,'APT Data'!$A$1:$AF$1,0))+((('Calcs - ACA values'!AC41)-(INDEX('APT Data'!$A39:$AF39,MATCH('Calcs - New values'!AE$3,'APT Data'!$A$1:$AF$1,0))))*$A$1),'Calcs - ACA values'!AC41*$A$1)</f>
        <v>7023.5900000000011</v>
      </c>
      <c r="AF41" s="27">
        <f>IFERROR(INDEX('APT Data'!$A39:$AF39,MATCH('Calcs - New values'!AF$3,'APT Data'!$A$1:$AF$1,0))+((('Calcs - ACA values'!AD41)-(INDEX('APT Data'!$A39:$AF39,MATCH('Calcs - New values'!AF$3,'APT Data'!$A$1:$AF$1,0))))*$A$1),'Calcs - ACA values'!AD41*$A$1)</f>
        <v>0</v>
      </c>
      <c r="AG41" s="27">
        <f>IFERROR(INDEX('APT Data'!$A39:$AF39,MATCH('Calcs - New values'!AG$3,'APT Data'!$A$1:$AF$1,0))+((('Calcs - ACA values'!AE41)-(INDEX('APT Data'!$A39:$AF39,MATCH('Calcs - New values'!AG$3,'APT Data'!$A$1:$AF$1,0))))*$A$1),'Calcs - ACA values'!AE41*$A$1)</f>
        <v>900.30330000000004</v>
      </c>
      <c r="AH41" s="27">
        <f>IFERROR(INDEX('APT Data'!$A39:$AF39,MATCH('Calcs - New values'!AH$3,'APT Data'!$A$1:$AF$1,0))+((('Calcs - ACA values'!AF41)-(INDEX('APT Data'!$A39:$AF39,MATCH('Calcs - New values'!AH$3,'APT Data'!$A$1:$AF$1,0))))*$A$1),'Calcs - ACA values'!AF41*$A$1)</f>
        <v>1290.4347299999999</v>
      </c>
    </row>
    <row r="42" spans="1:34" x14ac:dyDescent="0.35">
      <c r="A42" s="11">
        <v>335</v>
      </c>
      <c r="B42" s="11" t="b">
        <f>A42='Calcs - ACA values'!A42</f>
        <v>1</v>
      </c>
      <c r="C42" s="11" t="b">
        <f>A42='APT Data'!A40</f>
        <v>1</v>
      </c>
      <c r="D42" s="18" t="s">
        <v>42</v>
      </c>
      <c r="E42" s="27">
        <f>IFERROR(INDEX('APT Data'!$A40:$AF40,MATCH('Calcs - New values'!E$3,'APT Data'!$A$1:$AF$1,0))+((('Calcs - ACA values'!C42)-(INDEX('APT Data'!$A40:$AF40,MATCH('Calcs - New values'!E$3,'APT Data'!$A$1:$AF$1,0))))*$A$1),'Calcs - ACA values'!C42*$A$1)</f>
        <v>3129.805053</v>
      </c>
      <c r="F42" s="27">
        <f>IFERROR(INDEX('APT Data'!$A40:$AF40,MATCH('Calcs - New values'!F$3,'APT Data'!$A$1:$AF$1,0))+((('Calcs - ACA values'!D42)-(INDEX('APT Data'!$A40:$AF40,MATCH('Calcs - New values'!F$3,'APT Data'!$A$1:$AF$1,0))))*$A$1),'Calcs - ACA values'!D42*$A$1)</f>
        <v>4679.599416</v>
      </c>
      <c r="G42" s="27">
        <f>IFERROR(INDEX('APT Data'!$A40:$AF40,MATCH('Calcs - New values'!G$3,'APT Data'!$A$1:$AF$1,0))+((('Calcs - ACA values'!E42)-(INDEX('APT Data'!$A40:$AF40,MATCH('Calcs - New values'!G$3,'APT Data'!$A$1:$AF$1,0))))*$A$1),'Calcs - ACA values'!E42*$A$1)</f>
        <v>4735.6877989999994</v>
      </c>
      <c r="H42" s="27">
        <f>IFERROR(INDEX('APT Data'!$A40:$AF40,MATCH('Calcs - New values'!H$3,'APT Data'!$A$1:$AF$1,0))+((('Calcs - ACA values'!F42)-(INDEX('APT Data'!$A40:$AF40,MATCH('Calcs - New values'!H$3,'APT Data'!$A$1:$AF$1,0))))*$A$1),'Calcs - ACA values'!F42*$A$1)</f>
        <v>57.693775000000009</v>
      </c>
      <c r="I42" s="27">
        <f>IFERROR(INDEX('APT Data'!$A40:$AF40,MATCH('Calcs - New values'!I$3,'APT Data'!$A$1:$AF$1,0))+((('Calcs - ACA values'!G42)-(INDEX('APT Data'!$A40:$AF40,MATCH('Calcs - New values'!I$3,'APT Data'!$A$1:$AF$1,0))))*$A$1),'Calcs - ACA values'!G42*$A$1)</f>
        <v>84.283080000000012</v>
      </c>
      <c r="J42" s="27">
        <f>IFERROR(INDEX('APT Data'!$A40:$AF40,MATCH('Calcs - New values'!J$3,'APT Data'!$A$1:$AF$1,0))+((('Calcs - ACA values'!H42)-(INDEX('APT Data'!$A40:$AF40,MATCH('Calcs - New values'!J$3,'APT Data'!$A$1:$AF$1,0))))*$A$1),'Calcs - ACA values'!H42*$A$1)</f>
        <v>1151.35502</v>
      </c>
      <c r="K42" s="27">
        <f>IFERROR(INDEX('APT Data'!$A40:$AF40,MATCH('Calcs - New values'!K$3,'APT Data'!$A$1:$AF$1,0))+((('Calcs - ACA values'!I42)-(INDEX('APT Data'!$A40:$AF40,MATCH('Calcs - New values'!K$3,'APT Data'!$A$1:$AF$1,0))))*$A$1),'Calcs - ACA values'!I42*$A$1)</f>
        <v>1371.85502</v>
      </c>
      <c r="L42" s="27">
        <f>IFERROR(INDEX('APT Data'!$A40:$AF40,MATCH('Calcs - New values'!L$3,'APT Data'!$A$1:$AF$1,0))+((('Calcs - ACA values'!J42)-(INDEX('APT Data'!$A40:$AF40,MATCH('Calcs - New values'!L$3,'APT Data'!$A$1:$AF$1,0))))*$A$1),'Calcs - ACA values'!J42*$A$1)</f>
        <v>602.20893999999998</v>
      </c>
      <c r="M42" s="27">
        <f>IFERROR(INDEX('APT Data'!$A40:$AF40,MATCH('Calcs - New values'!M$3,'APT Data'!$A$1:$AF$1,0))+((('Calcs - ACA values'!K42)-(INDEX('APT Data'!$A40:$AF40,MATCH('Calcs - New values'!M$3,'APT Data'!$A$1:$AF$1,0))))*$A$1),'Calcs - ACA values'!K42*$A$1)</f>
        <v>842.79150500000003</v>
      </c>
      <c r="N42" s="27">
        <f>IFERROR(INDEX('APT Data'!$A40:$AF40,MATCH('Calcs - New values'!N$3,'APT Data'!$A$1:$AF$1,0))+((('Calcs - ACA values'!L42)-(INDEX('APT Data'!$A40:$AF40,MATCH('Calcs - New values'!N$3,'APT Data'!$A$1:$AF$1,0))))*$A$1),'Calcs - ACA values'!L42*$A$1)</f>
        <v>439.16007500000001</v>
      </c>
      <c r="O42" s="27">
        <f>IFERROR(INDEX('APT Data'!$A40:$AF40,MATCH('Calcs - New values'!O$3,'APT Data'!$A$1:$AF$1,0))+((('Calcs - ACA values'!M42)-(INDEX('APT Data'!$A40:$AF40,MATCH('Calcs - New values'!O$3,'APT Data'!$A$1:$AF$1,0))))*$A$1),'Calcs - ACA values'!M42*$A$1)</f>
        <v>630.72915999999998</v>
      </c>
      <c r="P42" s="27">
        <f>IFERROR(INDEX('APT Data'!$A40:$AF40,MATCH('Calcs - New values'!P$3,'APT Data'!$A$1:$AF$1,0))+((('Calcs - ACA values'!N42)-(INDEX('APT Data'!$A40:$AF40,MATCH('Calcs - New values'!P$3,'APT Data'!$A$1:$AF$1,0))))*$A$1),'Calcs - ACA values'!N42*$A$1)</f>
        <v>409.14996500000001</v>
      </c>
      <c r="Q42" s="27">
        <f>IFERROR(INDEX('APT Data'!$A40:$AF40,MATCH('Calcs - New values'!Q$3,'APT Data'!$A$1:$AF$1,0))+((('Calcs - ACA values'!O42)-(INDEX('APT Data'!$A40:$AF40,MATCH('Calcs - New values'!Q$3,'APT Data'!$A$1:$AF$1,0))))*$A$1),'Calcs - ACA values'!O42*$A$1)</f>
        <v>585.21231</v>
      </c>
      <c r="R42" s="27">
        <f>IFERROR(INDEX('APT Data'!$A40:$AF40,MATCH('Calcs - New values'!R$3,'APT Data'!$A$1:$AF$1,0))+((('Calcs - ACA values'!P42)-(INDEX('APT Data'!$A40:$AF40,MATCH('Calcs - New values'!R$3,'APT Data'!$A$1:$AF$1,0))))*$A$1),'Calcs - ACA values'!P42*$A$1)</f>
        <v>378.63817</v>
      </c>
      <c r="S42" s="27">
        <f>IFERROR(INDEX('APT Data'!$A40:$AF40,MATCH('Calcs - New values'!S$3,'APT Data'!$A$1:$AF$1,0))+((('Calcs - ACA values'!Q42)-(INDEX('APT Data'!$A40:$AF40,MATCH('Calcs - New values'!S$3,'APT Data'!$A$1:$AF$1,0))))*$A$1),'Calcs - ACA values'!Q42*$A$1)</f>
        <v>539.69546000000003</v>
      </c>
      <c r="T42" s="27">
        <f>IFERROR(INDEX('APT Data'!$A40:$AF40,MATCH('Calcs - New values'!T$3,'APT Data'!$A$1:$AF$1,0))+((('Calcs - ACA values'!R42)-(INDEX('APT Data'!$A40:$AF40,MATCH('Calcs - New values'!T$3,'APT Data'!$A$1:$AF$1,0))))*$A$1),'Calcs - ACA values'!R42*$A$1)</f>
        <v>251.08762000000002</v>
      </c>
      <c r="U42" s="27">
        <f>IFERROR(INDEX('APT Data'!$A40:$AF40,MATCH('Calcs - New values'!U$3,'APT Data'!$A$1:$AF$1,0))+((('Calcs - ACA values'!S42)-(INDEX('APT Data'!$A40:$AF40,MATCH('Calcs - New values'!U$3,'APT Data'!$A$1:$AF$1,0))))*$A$1),'Calcs - ACA values'!S42*$A$1)</f>
        <v>406.13985500000001</v>
      </c>
      <c r="V42" s="27">
        <f>IFERROR(INDEX('APT Data'!$A40:$AF40,MATCH('Calcs - New values'!V$3,'APT Data'!$A$1:$AF$1,0))+((('Calcs - ACA values'!T42)-(INDEX('APT Data'!$A40:$AF40,MATCH('Calcs - New values'!V$3,'APT Data'!$A$1:$AF$1,0))))*$A$1),'Calcs - ACA values'!T42*$A$1)</f>
        <v>210.57245499999999</v>
      </c>
      <c r="W42" s="27">
        <f>IFERROR(INDEX('APT Data'!$A40:$AF40,MATCH('Calcs - New values'!W$3,'APT Data'!$A$1:$AF$1,0))+((('Calcs - ACA values'!U42)-(INDEX('APT Data'!$A40:$AF40,MATCH('Calcs - New values'!W$3,'APT Data'!$A$1:$AF$1,0))))*$A$1),'Calcs - ACA values'!U42*$A$1)</f>
        <v>301.10446999999999</v>
      </c>
      <c r="X42" s="27">
        <f>IFERROR(INDEX('APT Data'!$A40:$AF40,MATCH('Calcs - New values'!X$3,'APT Data'!$A$1:$AF$1,0))+((('Calcs - ACA values'!V42)-(INDEX('APT Data'!$A40:$AF40,MATCH('Calcs - New values'!X$3,'APT Data'!$A$1:$AF$1,0))))*$A$1),'Calcs - ACA values'!V42*$A$1)</f>
        <v>874.86901499999999</v>
      </c>
      <c r="Y42" s="27">
        <f>IFERROR(INDEX('APT Data'!$A40:$AF40,MATCH('Calcs - New values'!Y$3,'APT Data'!$A$1:$AF$1,0))+((('Calcs - ACA values'!W42)-(INDEX('APT Data'!$A40:$AF40,MATCH('Calcs - New values'!Y$3,'APT Data'!$A$1:$AF$1,0))))*$A$1),'Calcs - ACA values'!W42*$A$1)</f>
        <v>1309.55942</v>
      </c>
      <c r="Z42" s="27">
        <f>IFERROR(INDEX('APT Data'!$A40:$AF40,MATCH('Calcs - New values'!Z$3,'APT Data'!$A$1:$AF$1,0))+((('Calcs - ACA values'!X42)-(INDEX('APT Data'!$A40:$AF40,MATCH('Calcs - New values'!Z$3,'APT Data'!$A$1:$AF$1,0))))*$A$1),'Calcs - ACA values'!X42*$A$1)</f>
        <v>536.68534999999997</v>
      </c>
      <c r="AA42" s="27">
        <f>IFERROR(INDEX('APT Data'!$A40:$AF40,MATCH('Calcs - New values'!AA$3,'APT Data'!$A$1:$AF$1,0))+((('Calcs - ACA values'!Y42)-(INDEX('APT Data'!$A40:$AF40,MATCH('Calcs - New values'!AA$3,'APT Data'!$A$1:$AF$1,0))))*$A$1),'Calcs - ACA values'!Y42*$A$1)</f>
        <v>630.50044500000001</v>
      </c>
      <c r="AB42" s="27">
        <f>IFERROR(INDEX('APT Data'!$A40:$AF40,MATCH('Calcs - New values'!AB$3,'APT Data'!$A$1:$AF$1,0))+((('Calcs - ACA values'!Z42)-(INDEX('APT Data'!$A40:$AF40,MATCH('Calcs - New values'!AB$3,'APT Data'!$A$1:$AF$1,0))))*$A$1),'Calcs - ACA values'!Z42*$A$1)</f>
        <v>169319.6986</v>
      </c>
      <c r="AC42" s="27">
        <f>IFERROR(INDEX('APT Data'!$A40:$AF40,MATCH('Calcs - New values'!AC$3,'APT Data'!$A$1:$AF$1,0))+((('Calcs - ACA values'!AA42)-(INDEX('APT Data'!$A40:$AF40,MATCH('Calcs - New values'!AC$3,'APT Data'!$A$1:$AF$1,0))))*$A$1),'Calcs - ACA values'!AA42*$A$1)</f>
        <v>169319.6986</v>
      </c>
      <c r="AD42" s="27">
        <f>IFERROR(INDEX('APT Data'!$A40:$AF40,MATCH('Calcs - New values'!AD$3,'APT Data'!$A$1:$AF$1,0))+((('Calcs - ACA values'!AB42)-(INDEX('APT Data'!$A40:$AF40,MATCH('Calcs - New values'!AD$3,'APT Data'!$A$1:$AF$1,0))))*$A$1),'Calcs - ACA values'!AB42*$A$1)</f>
        <v>4515.165</v>
      </c>
      <c r="AE42" s="27">
        <f>IFERROR(INDEX('APT Data'!$A40:$AF40,MATCH('Calcs - New values'!AE$3,'APT Data'!$A$1:$AF$1,0))+((('Calcs - ACA values'!AC42)-(INDEX('APT Data'!$A40:$AF40,MATCH('Calcs - New values'!AE$3,'APT Data'!$A$1:$AF$1,0))))*$A$1),'Calcs - ACA values'!AC42*$A$1)</f>
        <v>7023.5900000000011</v>
      </c>
      <c r="AF42" s="27">
        <f>IFERROR(INDEX('APT Data'!$A40:$AF40,MATCH('Calcs - New values'!AF$3,'APT Data'!$A$1:$AF$1,0))+((('Calcs - ACA values'!AD42)-(INDEX('APT Data'!$A40:$AF40,MATCH('Calcs - New values'!AF$3,'APT Data'!$A$1:$AF$1,0))))*$A$1),'Calcs - ACA values'!AD42*$A$1)</f>
        <v>0</v>
      </c>
      <c r="AG42" s="27">
        <f>IFERROR(INDEX('APT Data'!$A40:$AF40,MATCH('Calcs - New values'!AG$3,'APT Data'!$A$1:$AF$1,0))+((('Calcs - ACA values'!AE42)-(INDEX('APT Data'!$A40:$AF40,MATCH('Calcs - New values'!AG$3,'APT Data'!$A$1:$AF$1,0))))*$A$1),'Calcs - ACA values'!AE42*$A$1)</f>
        <v>90.303300000000021</v>
      </c>
      <c r="AH42" s="27">
        <f>IFERROR(INDEX('APT Data'!$A40:$AF40,MATCH('Calcs - New values'!AH$3,'APT Data'!$A$1:$AF$1,0))+((('Calcs - ACA values'!AF42)-(INDEX('APT Data'!$A40:$AF40,MATCH('Calcs - New values'!AH$3,'APT Data'!$A$1:$AF$1,0))))*$A$1),'Calcs - ACA values'!AF42*$A$1)</f>
        <v>129.43473000000003</v>
      </c>
    </row>
    <row r="43" spans="1:34" x14ac:dyDescent="0.35">
      <c r="A43" s="11">
        <v>336</v>
      </c>
      <c r="B43" s="11" t="b">
        <f>A43='Calcs - ACA values'!A43</f>
        <v>1</v>
      </c>
      <c r="C43" s="11" t="b">
        <f>A43='APT Data'!A41</f>
        <v>1</v>
      </c>
      <c r="D43" s="18" t="s">
        <v>43</v>
      </c>
      <c r="E43" s="27">
        <f>IFERROR(INDEX('APT Data'!$A41:$AF41,MATCH('Calcs - New values'!E$3,'APT Data'!$A$1:$AF$1,0))+((('Calcs - ACA values'!C43)-(INDEX('APT Data'!$A41:$AF41,MATCH('Calcs - New values'!E$3,'APT Data'!$A$1:$AF$1,0))))*$A$1),'Calcs - ACA values'!C43*$A$1)</f>
        <v>3133.5204509999999</v>
      </c>
      <c r="F43" s="27">
        <f>IFERROR(INDEX('APT Data'!$A41:$AF41,MATCH('Calcs - New values'!F$3,'APT Data'!$A$1:$AF$1,0))+((('Calcs - ACA values'!D43)-(INDEX('APT Data'!$A41:$AF41,MATCH('Calcs - New values'!F$3,'APT Data'!$A$1:$AF$1,0))))*$A$1),'Calcs - ACA values'!D43*$A$1)</f>
        <v>4418.8401480000002</v>
      </c>
      <c r="G43" s="27">
        <f>IFERROR(INDEX('APT Data'!$A41:$AF41,MATCH('Calcs - New values'!G$3,'APT Data'!$A$1:$AF$1,0))+((('Calcs - ACA values'!E43)-(INDEX('APT Data'!$A41:$AF41,MATCH('Calcs - New values'!G$3,'APT Data'!$A$1:$AF$1,0))))*$A$1),'Calcs - ACA values'!E43*$A$1)</f>
        <v>4979.729531</v>
      </c>
      <c r="H43" s="27">
        <f>IFERROR(INDEX('APT Data'!$A41:$AF41,MATCH('Calcs - New values'!H$3,'APT Data'!$A$1:$AF$1,0))+((('Calcs - ACA values'!F43)-(INDEX('APT Data'!$A41:$AF41,MATCH('Calcs - New values'!H$3,'APT Data'!$A$1:$AF$1,0))))*$A$1),'Calcs - ACA values'!F43*$A$1)</f>
        <v>576.93977500000005</v>
      </c>
      <c r="I43" s="27">
        <f>IFERROR(INDEX('APT Data'!$A41:$AF41,MATCH('Calcs - New values'!I$3,'APT Data'!$A$1:$AF$1,0))+((('Calcs - ACA values'!G43)-(INDEX('APT Data'!$A41:$AF41,MATCH('Calcs - New values'!I$3,'APT Data'!$A$1:$AF$1,0))))*$A$1),'Calcs - ACA values'!G43*$A$1)</f>
        <v>842.83008000000007</v>
      </c>
      <c r="J43" s="27">
        <f>IFERROR(INDEX('APT Data'!$A41:$AF41,MATCH('Calcs - New values'!J$3,'APT Data'!$A$1:$AF$1,0))+((('Calcs - ACA values'!H43)-(INDEX('APT Data'!$A41:$AF41,MATCH('Calcs - New values'!J$3,'APT Data'!$A$1:$AF$1,0))))*$A$1),'Calcs - ACA values'!H43*$A$1)</f>
        <v>461.55002000000002</v>
      </c>
      <c r="K43" s="27">
        <f>IFERROR(INDEX('APT Data'!$A41:$AF41,MATCH('Calcs - New values'!K$3,'APT Data'!$A$1:$AF$1,0))+((('Calcs - ACA values'!I43)-(INDEX('APT Data'!$A41:$AF41,MATCH('Calcs - New values'!K$3,'APT Data'!$A$1:$AF$1,0))))*$A$1),'Calcs - ACA values'!I43*$A$1)</f>
        <v>461.55002000000002</v>
      </c>
      <c r="L43" s="27">
        <f>IFERROR(INDEX('APT Data'!$A41:$AF41,MATCH('Calcs - New values'!L$3,'APT Data'!$A$1:$AF$1,0))+((('Calcs - ACA values'!J43)-(INDEX('APT Data'!$A41:$AF41,MATCH('Calcs - New values'!L$3,'APT Data'!$A$1:$AF$1,0))))*$A$1),'Calcs - ACA values'!J43*$A$1)</f>
        <v>622.08994000000007</v>
      </c>
      <c r="M43" s="27">
        <f>IFERROR(INDEX('APT Data'!$A41:$AF41,MATCH('Calcs - New values'!M$3,'APT Data'!$A$1:$AF$1,0))+((('Calcs - ACA values'!K43)-(INDEX('APT Data'!$A41:$AF41,MATCH('Calcs - New values'!M$3,'APT Data'!$A$1:$AF$1,0))))*$A$1),'Calcs - ACA values'!K43*$A$1)</f>
        <v>867.91950499999996</v>
      </c>
      <c r="N43" s="27">
        <f>IFERROR(INDEX('APT Data'!$A41:$AF41,MATCH('Calcs - New values'!N$3,'APT Data'!$A$1:$AF$1,0))+((('Calcs - ACA values'!L43)-(INDEX('APT Data'!$A41:$AF41,MATCH('Calcs - New values'!N$3,'APT Data'!$A$1:$AF$1,0))))*$A$1),'Calcs - ACA values'!L43*$A$1)</f>
        <v>476.600075</v>
      </c>
      <c r="O43" s="27">
        <f>IFERROR(INDEX('APT Data'!$A41:$AF41,MATCH('Calcs - New values'!O$3,'APT Data'!$A$1:$AF$1,0))+((('Calcs - ACA values'!M43)-(INDEX('APT Data'!$A41:$AF41,MATCH('Calcs - New values'!O$3,'APT Data'!$A$1:$AF$1,0))))*$A$1),'Calcs - ACA values'!M43*$A$1)</f>
        <v>682.29016000000001</v>
      </c>
      <c r="P43" s="27">
        <f>IFERROR(INDEX('APT Data'!$A41:$AF41,MATCH('Calcs - New values'!P$3,'APT Data'!$A$1:$AF$1,0))+((('Calcs - ACA values'!N43)-(INDEX('APT Data'!$A41:$AF41,MATCH('Calcs - New values'!P$3,'APT Data'!$A$1:$AF$1,0))))*$A$1),'Calcs - ACA values'!N43*$A$1)</f>
        <v>446.49996499999997</v>
      </c>
      <c r="Q43" s="27">
        <f>IFERROR(INDEX('APT Data'!$A41:$AF41,MATCH('Calcs - New values'!Q$3,'APT Data'!$A$1:$AF$1,0))+((('Calcs - ACA values'!O43)-(INDEX('APT Data'!$A41:$AF41,MATCH('Calcs - New values'!Q$3,'APT Data'!$A$1:$AF$1,0))))*$A$1),'Calcs - ACA values'!O43*$A$1)</f>
        <v>632.12031000000002</v>
      </c>
      <c r="R43" s="27">
        <f>IFERROR(INDEX('APT Data'!$A41:$AF41,MATCH('Calcs - New values'!R$3,'APT Data'!$A$1:$AF$1,0))+((('Calcs - ACA values'!P43)-(INDEX('APT Data'!$A41:$AF41,MATCH('Calcs - New values'!R$3,'APT Data'!$A$1:$AF$1,0))))*$A$1),'Calcs - ACA values'!P43*$A$1)</f>
        <v>411.38017000000002</v>
      </c>
      <c r="S43" s="27">
        <f>IFERROR(INDEX('APT Data'!$A41:$AF41,MATCH('Calcs - New values'!S$3,'APT Data'!$A$1:$AF$1,0))+((('Calcs - ACA values'!Q43)-(INDEX('APT Data'!$A41:$AF41,MATCH('Calcs - New values'!S$3,'APT Data'!$A$1:$AF$1,0))))*$A$1),'Calcs - ACA values'!Q43*$A$1)</f>
        <v>581.95046000000002</v>
      </c>
      <c r="T43" s="27">
        <f>IFERROR(INDEX('APT Data'!$A41:$AF41,MATCH('Calcs - New values'!T$3,'APT Data'!$A$1:$AF$1,0))+((('Calcs - ACA values'!R43)-(INDEX('APT Data'!$A41:$AF41,MATCH('Calcs - New values'!T$3,'APT Data'!$A$1:$AF$1,0))))*$A$1),'Calcs - ACA values'!R43*$A$1)</f>
        <v>260.87961999999999</v>
      </c>
      <c r="U43" s="27">
        <f>IFERROR(INDEX('APT Data'!$A41:$AF41,MATCH('Calcs - New values'!U$3,'APT Data'!$A$1:$AF$1,0))+((('Calcs - ACA values'!S43)-(INDEX('APT Data'!$A41:$AF41,MATCH('Calcs - New values'!U$3,'APT Data'!$A$1:$AF$1,0))))*$A$1),'Calcs - ACA values'!S43*$A$1)</f>
        <v>416.399855</v>
      </c>
      <c r="V43" s="27">
        <f>IFERROR(INDEX('APT Data'!$A41:$AF41,MATCH('Calcs - New values'!V$3,'APT Data'!$A$1:$AF$1,0))+((('Calcs - ACA values'!T43)-(INDEX('APT Data'!$A41:$AF41,MATCH('Calcs - New values'!V$3,'APT Data'!$A$1:$AF$1,0))))*$A$1),'Calcs - ACA values'!T43*$A$1)</f>
        <v>215.72045500000002</v>
      </c>
      <c r="W43" s="27">
        <f>IFERROR(INDEX('APT Data'!$A41:$AF41,MATCH('Calcs - New values'!W$3,'APT Data'!$A$1:$AF$1,0))+((('Calcs - ACA values'!U43)-(INDEX('APT Data'!$A41:$AF41,MATCH('Calcs - New values'!W$3,'APT Data'!$A$1:$AF$1,0))))*$A$1),'Calcs - ACA values'!U43*$A$1)</f>
        <v>311.04047000000003</v>
      </c>
      <c r="X43" s="27">
        <f>IFERROR(INDEX('APT Data'!$A41:$AF41,MATCH('Calcs - New values'!X$3,'APT Data'!$A$1:$AF$1,0))+((('Calcs - ACA values'!V43)-(INDEX('APT Data'!$A41:$AF41,MATCH('Calcs - New values'!X$3,'APT Data'!$A$1:$AF$1,0))))*$A$1),'Calcs - ACA values'!V43*$A$1)</f>
        <v>1098.6900150000001</v>
      </c>
      <c r="Y43" s="27">
        <f>IFERROR(INDEX('APT Data'!$A41:$AF41,MATCH('Calcs - New values'!Y$3,'APT Data'!$A$1:$AF$1,0))+((('Calcs - ACA values'!W43)-(INDEX('APT Data'!$A41:$AF41,MATCH('Calcs - New values'!Y$3,'APT Data'!$A$1:$AF$1,0))))*$A$1),'Calcs - ACA values'!W43*$A$1)</f>
        <v>1665.59042</v>
      </c>
      <c r="Z43" s="27">
        <f>IFERROR(INDEX('APT Data'!$A41:$AF41,MATCH('Calcs - New values'!Z$3,'APT Data'!$A$1:$AF$1,0))+((('Calcs - ACA values'!X43)-(INDEX('APT Data'!$A41:$AF41,MATCH('Calcs - New values'!Z$3,'APT Data'!$A$1:$AF$1,0))))*$A$1),'Calcs - ACA values'!X43*$A$1)</f>
        <v>551.85035000000005</v>
      </c>
      <c r="AA43" s="27">
        <f>IFERROR(INDEX('APT Data'!$A41:$AF41,MATCH('Calcs - New values'!AA$3,'APT Data'!$A$1:$AF$1,0))+((('Calcs - ACA values'!Y43)-(INDEX('APT Data'!$A41:$AF41,MATCH('Calcs - New values'!AA$3,'APT Data'!$A$1:$AF$1,0))))*$A$1),'Calcs - ACA values'!Y43*$A$1)</f>
        <v>1490.0004450000001</v>
      </c>
      <c r="AB43" s="27">
        <f>IFERROR(INDEX('APT Data'!$A41:$AF41,MATCH('Calcs - New values'!AB$3,'APT Data'!$A$1:$AF$1,0))+((('Calcs - ACA values'!Z43)-(INDEX('APT Data'!$A41:$AF41,MATCH('Calcs - New values'!AB$3,'APT Data'!$A$1:$AF$1,0))))*$A$1),'Calcs - ACA values'!Z43*$A$1)</f>
        <v>118196.9896</v>
      </c>
      <c r="AC43" s="27">
        <f>IFERROR(INDEX('APT Data'!$A41:$AF41,MATCH('Calcs - New values'!AC$3,'APT Data'!$A$1:$AF$1,0))+((('Calcs - ACA values'!AA43)-(INDEX('APT Data'!$A41:$AF41,MATCH('Calcs - New values'!AC$3,'APT Data'!$A$1:$AF$1,0))))*$A$1),'Calcs - ACA values'!AA43*$A$1)</f>
        <v>118196.9896</v>
      </c>
      <c r="AD43" s="27">
        <f>IFERROR(INDEX('APT Data'!$A41:$AF41,MATCH('Calcs - New values'!AD$3,'APT Data'!$A$1:$AF$1,0))+((('Calcs - ACA values'!AB43)-(INDEX('APT Data'!$A41:$AF41,MATCH('Calcs - New values'!AD$3,'APT Data'!$A$1:$AF$1,0))))*$A$1),'Calcs - ACA values'!AB43*$A$1)</f>
        <v>4515.165</v>
      </c>
      <c r="AE43" s="27">
        <f>IFERROR(INDEX('APT Data'!$A41:$AF41,MATCH('Calcs - New values'!AE$3,'APT Data'!$A$1:$AF$1,0))+((('Calcs - ACA values'!AC43)-(INDEX('APT Data'!$A41:$AF41,MATCH('Calcs - New values'!AE$3,'APT Data'!$A$1:$AF$1,0))))*$A$1),'Calcs - ACA values'!AC43*$A$1)</f>
        <v>7023.5900000000011</v>
      </c>
      <c r="AF43" s="27">
        <f>IFERROR(INDEX('APT Data'!$A41:$AF41,MATCH('Calcs - New values'!AF$3,'APT Data'!$A$1:$AF$1,0))+((('Calcs - ACA values'!AD43)-(INDEX('APT Data'!$A41:$AF41,MATCH('Calcs - New values'!AF$3,'APT Data'!$A$1:$AF$1,0))))*$A$1),'Calcs - ACA values'!AD43*$A$1)</f>
        <v>0</v>
      </c>
      <c r="AG43" s="27">
        <f>IFERROR(INDEX('APT Data'!$A41:$AF41,MATCH('Calcs - New values'!AG$3,'APT Data'!$A$1:$AF$1,0))+((('Calcs - ACA values'!AE43)-(INDEX('APT Data'!$A41:$AF41,MATCH('Calcs - New values'!AG$3,'APT Data'!$A$1:$AF$1,0))))*$A$1),'Calcs - ACA values'!AE43*$A$1)</f>
        <v>903.03030000000001</v>
      </c>
      <c r="AH43" s="27">
        <f>IFERROR(INDEX('APT Data'!$A41:$AF41,MATCH('Calcs - New values'!AH$3,'APT Data'!$A$1:$AF$1,0))+((('Calcs - ACA values'!AF43)-(INDEX('APT Data'!$A41:$AF41,MATCH('Calcs - New values'!AH$3,'APT Data'!$A$1:$AF$1,0))))*$A$1),'Calcs - ACA values'!AF43*$A$1)</f>
        <v>1294.3497299999999</v>
      </c>
    </row>
    <row r="44" spans="1:34" x14ac:dyDescent="0.35">
      <c r="A44" s="11">
        <v>340</v>
      </c>
      <c r="B44" s="11" t="b">
        <f>A44='Calcs - ACA values'!A44</f>
        <v>1</v>
      </c>
      <c r="C44" s="11" t="b">
        <f>A44='APT Data'!A42</f>
        <v>1</v>
      </c>
      <c r="D44" s="18" t="s">
        <v>44</v>
      </c>
      <c r="E44" s="27">
        <f>IFERROR(INDEX('APT Data'!$A42:$AF42,MATCH('Calcs - New values'!E$3,'APT Data'!$A$1:$AF$1,0))+((('Calcs - ACA values'!C44)-(INDEX('APT Data'!$A42:$AF42,MATCH('Calcs - New values'!E$3,'APT Data'!$A$1:$AF$1,0))))*$A$1),'Calcs - ACA values'!C44*$A$1)</f>
        <v>3126.4977600000002</v>
      </c>
      <c r="F44" s="27">
        <f>IFERROR(INDEX('APT Data'!$A42:$AF42,MATCH('Calcs - New values'!F$3,'APT Data'!$A$1:$AF$1,0))+((('Calcs - ACA values'!D44)-(INDEX('APT Data'!$A42:$AF42,MATCH('Calcs - New values'!F$3,'APT Data'!$A$1:$AF$1,0))))*$A$1),'Calcs - ACA values'!D44*$A$1)</f>
        <v>4408.9324800000004</v>
      </c>
      <c r="G44" s="27">
        <f>IFERROR(INDEX('APT Data'!$A42:$AF42,MATCH('Calcs - New values'!G$3,'APT Data'!$A$1:$AF$1,0))+((('Calcs - ACA values'!E44)-(INDEX('APT Data'!$A42:$AF42,MATCH('Calcs - New values'!G$3,'APT Data'!$A$1:$AF$1,0))))*$A$1),'Calcs - ACA values'!E44*$A$1)</f>
        <v>4968.5585600000004</v>
      </c>
      <c r="H44" s="27">
        <f>IFERROR(INDEX('APT Data'!$A42:$AF42,MATCH('Calcs - New values'!H$3,'APT Data'!$A$1:$AF$1,0))+((('Calcs - ACA values'!F44)-(INDEX('APT Data'!$A42:$AF42,MATCH('Calcs - New values'!H$3,'APT Data'!$A$1:$AF$1,0))))*$A$1),'Calcs - ACA values'!F44*$A$1)</f>
        <v>575.64400000000001</v>
      </c>
      <c r="I44" s="27">
        <f>IFERROR(INDEX('APT Data'!$A42:$AF42,MATCH('Calcs - New values'!I$3,'APT Data'!$A$1:$AF$1,0))+((('Calcs - ACA values'!G44)-(INDEX('APT Data'!$A42:$AF42,MATCH('Calcs - New values'!I$3,'APT Data'!$A$1:$AF$1,0))))*$A$1),'Calcs - ACA values'!G44*$A$1)</f>
        <v>840.94079999999997</v>
      </c>
      <c r="J44" s="27">
        <f>IFERROR(INDEX('APT Data'!$A42:$AF42,MATCH('Calcs - New values'!J$3,'APT Data'!$A$1:$AF$1,0))+((('Calcs - ACA values'!H44)-(INDEX('APT Data'!$A42:$AF42,MATCH('Calcs - New values'!J$3,'APT Data'!$A$1:$AF$1,0))))*$A$1),'Calcs - ACA values'!H44*$A$1)</f>
        <v>460.51519999999999</v>
      </c>
      <c r="K44" s="27">
        <f>IFERROR(INDEX('APT Data'!$A42:$AF42,MATCH('Calcs - New values'!K$3,'APT Data'!$A$1:$AF$1,0))+((('Calcs - ACA values'!I44)-(INDEX('APT Data'!$A42:$AF42,MATCH('Calcs - New values'!K$3,'APT Data'!$A$1:$AF$1,0))))*$A$1),'Calcs - ACA values'!I44*$A$1)</f>
        <v>460.51519999999999</v>
      </c>
      <c r="L44" s="27">
        <f>IFERROR(INDEX('APT Data'!$A42:$AF42,MATCH('Calcs - New values'!L$3,'APT Data'!$A$1:$AF$1,0))+((('Calcs - ACA values'!J44)-(INDEX('APT Data'!$A42:$AF42,MATCH('Calcs - New values'!L$3,'APT Data'!$A$1:$AF$1,0))))*$A$1),'Calcs - ACA values'!J44*$A$1)</f>
        <v>620.69439999999997</v>
      </c>
      <c r="M44" s="27">
        <f>IFERROR(INDEX('APT Data'!$A42:$AF42,MATCH('Calcs - New values'!M$3,'APT Data'!$A$1:$AF$1,0))+((('Calcs - ACA values'!K44)-(INDEX('APT Data'!$A42:$AF42,MATCH('Calcs - New values'!M$3,'APT Data'!$A$1:$AF$1,0))))*$A$1),'Calcs - ACA values'!K44*$A$1)</f>
        <v>865.96879999999999</v>
      </c>
      <c r="N44" s="27">
        <f>IFERROR(INDEX('APT Data'!$A42:$AF42,MATCH('Calcs - New values'!N$3,'APT Data'!$A$1:$AF$1,0))+((('Calcs - ACA values'!L44)-(INDEX('APT Data'!$A42:$AF42,MATCH('Calcs - New values'!N$3,'APT Data'!$A$1:$AF$1,0))))*$A$1),'Calcs - ACA values'!L44*$A$1)</f>
        <v>475.53199999999998</v>
      </c>
      <c r="O44" s="27">
        <f>IFERROR(INDEX('APT Data'!$A42:$AF42,MATCH('Calcs - New values'!O$3,'APT Data'!$A$1:$AF$1,0))+((('Calcs - ACA values'!M44)-(INDEX('APT Data'!$A42:$AF42,MATCH('Calcs - New values'!O$3,'APT Data'!$A$1:$AF$1,0))))*$A$1),'Calcs - ACA values'!M44*$A$1)</f>
        <v>680.76160000000004</v>
      </c>
      <c r="P44" s="27">
        <f>IFERROR(INDEX('APT Data'!$A42:$AF42,MATCH('Calcs - New values'!P$3,'APT Data'!$A$1:$AF$1,0))+((('Calcs - ACA values'!N44)-(INDEX('APT Data'!$A42:$AF42,MATCH('Calcs - New values'!P$3,'APT Data'!$A$1:$AF$1,0))))*$A$1),'Calcs - ACA values'!N44*$A$1)</f>
        <v>445.4984</v>
      </c>
      <c r="Q44" s="27">
        <f>IFERROR(INDEX('APT Data'!$A42:$AF42,MATCH('Calcs - New values'!Q$3,'APT Data'!$A$1:$AF$1,0))+((('Calcs - ACA values'!O44)-(INDEX('APT Data'!$A42:$AF42,MATCH('Calcs - New values'!Q$3,'APT Data'!$A$1:$AF$1,0))))*$A$1),'Calcs - ACA values'!O44*$A$1)</f>
        <v>630.7056</v>
      </c>
      <c r="R44" s="27">
        <f>IFERROR(INDEX('APT Data'!$A42:$AF42,MATCH('Calcs - New values'!R$3,'APT Data'!$A$1:$AF$1,0))+((('Calcs - ACA values'!P44)-(INDEX('APT Data'!$A42:$AF42,MATCH('Calcs - New values'!R$3,'APT Data'!$A$1:$AF$1,0))))*$A$1),'Calcs - ACA values'!P44*$A$1)</f>
        <v>410.45920000000001</v>
      </c>
      <c r="S44" s="27">
        <f>IFERROR(INDEX('APT Data'!$A42:$AF42,MATCH('Calcs - New values'!S$3,'APT Data'!$A$1:$AF$1,0))+((('Calcs - ACA values'!Q44)-(INDEX('APT Data'!$A42:$AF42,MATCH('Calcs - New values'!S$3,'APT Data'!$A$1:$AF$1,0))))*$A$1),'Calcs - ACA values'!Q44*$A$1)</f>
        <v>580.64959999999996</v>
      </c>
      <c r="T44" s="27">
        <f>IFERROR(INDEX('APT Data'!$A42:$AF42,MATCH('Calcs - New values'!T$3,'APT Data'!$A$1:$AF$1,0))+((('Calcs - ACA values'!R44)-(INDEX('APT Data'!$A42:$AF42,MATCH('Calcs - New values'!T$3,'APT Data'!$A$1:$AF$1,0))))*$A$1),'Calcs - ACA values'!R44*$A$1)</f>
        <v>260.2912</v>
      </c>
      <c r="U44" s="27">
        <f>IFERROR(INDEX('APT Data'!$A42:$AF42,MATCH('Calcs - New values'!U$3,'APT Data'!$A$1:$AF$1,0))+((('Calcs - ACA values'!S44)-(INDEX('APT Data'!$A42:$AF42,MATCH('Calcs - New values'!U$3,'APT Data'!$A$1:$AF$1,0))))*$A$1),'Calcs - ACA values'!S44*$A$1)</f>
        <v>415.46480000000003</v>
      </c>
      <c r="V44" s="27">
        <f>IFERROR(INDEX('APT Data'!$A42:$AF42,MATCH('Calcs - New values'!V$3,'APT Data'!$A$1:$AF$1,0))+((('Calcs - ACA values'!T44)-(INDEX('APT Data'!$A42:$AF42,MATCH('Calcs - New values'!V$3,'APT Data'!$A$1:$AF$1,0))))*$A$1),'Calcs - ACA values'!T44*$A$1)</f>
        <v>215.24080000000001</v>
      </c>
      <c r="W44" s="27">
        <f>IFERROR(INDEX('APT Data'!$A42:$AF42,MATCH('Calcs - New values'!W$3,'APT Data'!$A$1:$AF$1,0))+((('Calcs - ACA values'!U44)-(INDEX('APT Data'!$A42:$AF42,MATCH('Calcs - New values'!W$3,'APT Data'!$A$1:$AF$1,0))))*$A$1),'Calcs - ACA values'!U44*$A$1)</f>
        <v>310.34719999999999</v>
      </c>
      <c r="X44" s="27">
        <f>IFERROR(INDEX('APT Data'!$A42:$AF42,MATCH('Calcs - New values'!X$3,'APT Data'!$A$1:$AF$1,0))+((('Calcs - ACA values'!V44)-(INDEX('APT Data'!$A42:$AF42,MATCH('Calcs - New values'!X$3,'APT Data'!$A$1:$AF$1,0))))*$A$1),'Calcs - ACA values'!V44*$A$1)</f>
        <v>1096.2264</v>
      </c>
      <c r="Y44" s="27">
        <f>IFERROR(INDEX('APT Data'!$A42:$AF42,MATCH('Calcs - New values'!Y$3,'APT Data'!$A$1:$AF$1,0))+((('Calcs - ACA values'!W44)-(INDEX('APT Data'!$A42:$AF42,MATCH('Calcs - New values'!Y$3,'APT Data'!$A$1:$AF$1,0))))*$A$1),'Calcs - ACA values'!W44*$A$1)</f>
        <v>1661.8592000000001</v>
      </c>
      <c r="Z44" s="27">
        <f>IFERROR(INDEX('APT Data'!$A42:$AF42,MATCH('Calcs - New values'!Z$3,'APT Data'!$A$1:$AF$1,0))+((('Calcs - ACA values'!X44)-(INDEX('APT Data'!$A42:$AF42,MATCH('Calcs - New values'!Z$3,'APT Data'!$A$1:$AF$1,0))))*$A$1),'Calcs - ACA values'!X44*$A$1)</f>
        <v>550.61599999999999</v>
      </c>
      <c r="AA44" s="27">
        <f>IFERROR(INDEX('APT Data'!$A42:$AF42,MATCH('Calcs - New values'!AA$3,'APT Data'!$A$1:$AF$1,0))+((('Calcs - ACA values'!Y44)-(INDEX('APT Data'!$A42:$AF42,MATCH('Calcs - New values'!AA$3,'APT Data'!$A$1:$AF$1,0))))*$A$1),'Calcs - ACA values'!Y44*$A$1)</f>
        <v>1486.6632</v>
      </c>
      <c r="AB44" s="27">
        <f>IFERROR(INDEX('APT Data'!$A42:$AF42,MATCH('Calcs - New values'!AB$3,'APT Data'!$A$1:$AF$1,0))+((('Calcs - ACA values'!Z44)-(INDEX('APT Data'!$A42:$AF42,MATCH('Calcs - New values'!AB$3,'APT Data'!$A$1:$AF$1,0))))*$A$1),'Calcs - ACA values'!Z44*$A$1)</f>
        <v>117931.936</v>
      </c>
      <c r="AC44" s="27">
        <f>IFERROR(INDEX('APT Data'!$A42:$AF42,MATCH('Calcs - New values'!AC$3,'APT Data'!$A$1:$AF$1,0))+((('Calcs - ACA values'!AA44)-(INDEX('APT Data'!$A42:$AF42,MATCH('Calcs - New values'!AC$3,'APT Data'!$A$1:$AF$1,0))))*$A$1),'Calcs - ACA values'!AA44*$A$1)</f>
        <v>117931.936</v>
      </c>
      <c r="AD44" s="27">
        <f>IFERROR(INDEX('APT Data'!$A42:$AF42,MATCH('Calcs - New values'!AD$3,'APT Data'!$A$1:$AF$1,0))+((('Calcs - ACA values'!AB44)-(INDEX('APT Data'!$A42:$AF42,MATCH('Calcs - New values'!AD$3,'APT Data'!$A$1:$AF$1,0))))*$A$1),'Calcs - ACA values'!AB44*$A$1)</f>
        <v>45050.400000000001</v>
      </c>
      <c r="AE44" s="27">
        <f>IFERROR(INDEX('APT Data'!$A42:$AF42,MATCH('Calcs - New values'!AE$3,'APT Data'!$A$1:$AF$1,0))+((('Calcs - ACA values'!AC44)-(INDEX('APT Data'!$A42:$AF42,MATCH('Calcs - New values'!AE$3,'APT Data'!$A$1:$AF$1,0))))*$A$1),'Calcs - ACA values'!AC44*$A$1)</f>
        <v>70078.399999999994</v>
      </c>
      <c r="AF44" s="27">
        <f>IFERROR(INDEX('APT Data'!$A42:$AF42,MATCH('Calcs - New values'!AF$3,'APT Data'!$A$1:$AF$1,0))+((('Calcs - ACA values'!AD44)-(INDEX('APT Data'!$A42:$AF42,MATCH('Calcs - New values'!AF$3,'APT Data'!$A$1:$AF$1,0))))*$A$1),'Calcs - ACA values'!AD44*$A$1)</f>
        <v>0</v>
      </c>
      <c r="AG44" s="27">
        <f>IFERROR(INDEX('APT Data'!$A42:$AF42,MATCH('Calcs - New values'!AG$3,'APT Data'!$A$1:$AF$1,0))+((('Calcs - ACA values'!AE44)-(INDEX('APT Data'!$A42:$AF42,MATCH('Calcs - New values'!AG$3,'APT Data'!$A$1:$AF$1,0))))*$A$1),'Calcs - ACA values'!AE44*$A$1)</f>
        <v>901.00800000000004</v>
      </c>
      <c r="AH44" s="27">
        <f>IFERROR(INDEX('APT Data'!$A42:$AF42,MATCH('Calcs - New values'!AH$3,'APT Data'!$A$1:$AF$1,0))+((('Calcs - ACA values'!AF44)-(INDEX('APT Data'!$A42:$AF42,MATCH('Calcs - New values'!AH$3,'APT Data'!$A$1:$AF$1,0))))*$A$1),'Calcs - ACA values'!AF44*$A$1)</f>
        <v>1291.4448</v>
      </c>
    </row>
    <row r="45" spans="1:34" x14ac:dyDescent="0.35">
      <c r="A45" s="11">
        <v>341</v>
      </c>
      <c r="B45" s="11" t="b">
        <f>A45='Calcs - ACA values'!A45</f>
        <v>1</v>
      </c>
      <c r="C45" s="11" t="b">
        <f>A45='APT Data'!A43</f>
        <v>1</v>
      </c>
      <c r="D45" s="18" t="s">
        <v>46</v>
      </c>
      <c r="E45" s="27">
        <f>IFERROR(INDEX('APT Data'!$A43:$AF43,MATCH('Calcs - New values'!E$3,'APT Data'!$A$1:$AF$1,0))+((('Calcs - ACA values'!C45)-(INDEX('APT Data'!$A43:$AF43,MATCH('Calcs - New values'!E$3,'APT Data'!$A$1:$AF$1,0))))*$A$1),'Calcs - ACA values'!C45*$A$1)</f>
        <v>3149.7283212788248</v>
      </c>
      <c r="F45" s="27">
        <f>IFERROR(INDEX('APT Data'!$A43:$AF43,MATCH('Calcs - New values'!F$3,'APT Data'!$A$1:$AF$1,0))+((('Calcs - ACA values'!D45)-(INDEX('APT Data'!$A43:$AF43,MATCH('Calcs - New values'!F$3,'APT Data'!$A$1:$AF$1,0))))*$A$1),'Calcs - ACA values'!D45*$A$1)</f>
        <v>4441.691811371099</v>
      </c>
      <c r="G45" s="27">
        <f>IFERROR(INDEX('APT Data'!$A43:$AF43,MATCH('Calcs - New values'!G$3,'APT Data'!$A$1:$AF$1,0))+((('Calcs - ACA values'!E45)-(INDEX('APT Data'!$A43:$AF43,MATCH('Calcs - New values'!G$3,'APT Data'!$A$1:$AF$1,0))))*$A$1),'Calcs - ACA values'!E45*$A$1)</f>
        <v>5005.4760353848251</v>
      </c>
      <c r="H45" s="27">
        <f>IFERROR(INDEX('APT Data'!$A43:$AF43,MATCH('Calcs - New values'!H$3,'APT Data'!$A$1:$AF$1,0))+((('Calcs - ACA values'!F45)-(INDEX('APT Data'!$A43:$AF43,MATCH('Calcs - New values'!H$3,'APT Data'!$A$1:$AF$1,0))))*$A$1),'Calcs - ACA values'!F45*$A$1)</f>
        <v>575.06439999999998</v>
      </c>
      <c r="I45" s="27">
        <f>IFERROR(INDEX('APT Data'!$A43:$AF43,MATCH('Calcs - New values'!I$3,'APT Data'!$A$1:$AF$1,0))+((('Calcs - ACA values'!G45)-(INDEX('APT Data'!$A43:$AF43,MATCH('Calcs - New values'!I$3,'APT Data'!$A$1:$AF$1,0))))*$A$1),'Calcs - ACA values'!G45*$A$1)</f>
        <v>840.09407999999996</v>
      </c>
      <c r="J45" s="27">
        <f>IFERROR(INDEX('APT Data'!$A43:$AF43,MATCH('Calcs - New values'!J$3,'APT Data'!$A$1:$AF$1,0))+((('Calcs - ACA values'!H45)-(INDEX('APT Data'!$A43:$AF43,MATCH('Calcs - New values'!J$3,'APT Data'!$A$1:$AF$1,0))))*$A$1),'Calcs - ACA values'!H45*$A$1)</f>
        <v>460.05151999999998</v>
      </c>
      <c r="K45" s="27">
        <f>IFERROR(INDEX('APT Data'!$A43:$AF43,MATCH('Calcs - New values'!K$3,'APT Data'!$A$1:$AF$1,0))+((('Calcs - ACA values'!I45)-(INDEX('APT Data'!$A43:$AF43,MATCH('Calcs - New values'!K$3,'APT Data'!$A$1:$AF$1,0))))*$A$1),'Calcs - ACA values'!I45*$A$1)</f>
        <v>460.05151999999998</v>
      </c>
      <c r="L45" s="27">
        <f>IFERROR(INDEX('APT Data'!$A43:$AF43,MATCH('Calcs - New values'!L$3,'APT Data'!$A$1:$AF$1,0))+((('Calcs - ACA values'!J45)-(INDEX('APT Data'!$A43:$AF43,MATCH('Calcs - New values'!L$3,'APT Data'!$A$1:$AF$1,0))))*$A$1),'Calcs - ACA values'!J45*$A$1)</f>
        <v>620.06943999999999</v>
      </c>
      <c r="M45" s="27">
        <f>IFERROR(INDEX('APT Data'!$A43:$AF43,MATCH('Calcs - New values'!M$3,'APT Data'!$A$1:$AF$1,0))+((('Calcs - ACA values'!K45)-(INDEX('APT Data'!$A43:$AF43,MATCH('Calcs - New values'!M$3,'APT Data'!$A$1:$AF$1,0))))*$A$1),'Calcs - ACA values'!K45*$A$1)</f>
        <v>865.09688000000006</v>
      </c>
      <c r="N45" s="27">
        <f>IFERROR(INDEX('APT Data'!$A43:$AF43,MATCH('Calcs - New values'!N$3,'APT Data'!$A$1:$AF$1,0))+((('Calcs - ACA values'!L45)-(INDEX('APT Data'!$A43:$AF43,MATCH('Calcs - New values'!N$3,'APT Data'!$A$1:$AF$1,0))))*$A$1),'Calcs - ACA values'!L45*$A$1)</f>
        <v>475.0532</v>
      </c>
      <c r="O45" s="27">
        <f>IFERROR(INDEX('APT Data'!$A43:$AF43,MATCH('Calcs - New values'!O$3,'APT Data'!$A$1:$AF$1,0))+((('Calcs - ACA values'!M45)-(INDEX('APT Data'!$A43:$AF43,MATCH('Calcs - New values'!O$3,'APT Data'!$A$1:$AF$1,0))))*$A$1),'Calcs - ACA values'!M45*$A$1)</f>
        <v>680.07615999999996</v>
      </c>
      <c r="P45" s="27">
        <f>IFERROR(INDEX('APT Data'!$A43:$AF43,MATCH('Calcs - New values'!P$3,'APT Data'!$A$1:$AF$1,0))+((('Calcs - ACA values'!N45)-(INDEX('APT Data'!$A43:$AF43,MATCH('Calcs - New values'!P$3,'APT Data'!$A$1:$AF$1,0))))*$A$1),'Calcs - ACA values'!N45*$A$1)</f>
        <v>445.04984000000002</v>
      </c>
      <c r="Q45" s="27">
        <f>IFERROR(INDEX('APT Data'!$A43:$AF43,MATCH('Calcs - New values'!Q$3,'APT Data'!$A$1:$AF$1,0))+((('Calcs - ACA values'!O45)-(INDEX('APT Data'!$A43:$AF43,MATCH('Calcs - New values'!Q$3,'APT Data'!$A$1:$AF$1,0))))*$A$1),'Calcs - ACA values'!O45*$A$1)</f>
        <v>630.07056</v>
      </c>
      <c r="R45" s="27">
        <f>IFERROR(INDEX('APT Data'!$A43:$AF43,MATCH('Calcs - New values'!R$3,'APT Data'!$A$1:$AF$1,0))+((('Calcs - ACA values'!P45)-(INDEX('APT Data'!$A43:$AF43,MATCH('Calcs - New values'!R$3,'APT Data'!$A$1:$AF$1,0))))*$A$1),'Calcs - ACA values'!P45*$A$1)</f>
        <v>410.04592000000002</v>
      </c>
      <c r="S45" s="27">
        <f>IFERROR(INDEX('APT Data'!$A43:$AF43,MATCH('Calcs - New values'!S$3,'APT Data'!$A$1:$AF$1,0))+((('Calcs - ACA values'!Q45)-(INDEX('APT Data'!$A43:$AF43,MATCH('Calcs - New values'!S$3,'APT Data'!$A$1:$AF$1,0))))*$A$1),'Calcs - ACA values'!Q45*$A$1)</f>
        <v>580.06496000000004</v>
      </c>
      <c r="T45" s="27">
        <f>IFERROR(INDEX('APT Data'!$A43:$AF43,MATCH('Calcs - New values'!T$3,'APT Data'!$A$1:$AF$1,0))+((('Calcs - ACA values'!R45)-(INDEX('APT Data'!$A43:$AF43,MATCH('Calcs - New values'!T$3,'APT Data'!$A$1:$AF$1,0))))*$A$1),'Calcs - ACA values'!R45*$A$1)</f>
        <v>260.02911999999998</v>
      </c>
      <c r="U45" s="27">
        <f>IFERROR(INDEX('APT Data'!$A43:$AF43,MATCH('Calcs - New values'!U$3,'APT Data'!$A$1:$AF$1,0))+((('Calcs - ACA values'!S45)-(INDEX('APT Data'!$A43:$AF43,MATCH('Calcs - New values'!U$3,'APT Data'!$A$1:$AF$1,0))))*$A$1),'Calcs - ACA values'!S45*$A$1)</f>
        <v>415.04647999999997</v>
      </c>
      <c r="V45" s="27">
        <f>IFERROR(INDEX('APT Data'!$A43:$AF43,MATCH('Calcs - New values'!V$3,'APT Data'!$A$1:$AF$1,0))+((('Calcs - ACA values'!T45)-(INDEX('APT Data'!$A43:$AF43,MATCH('Calcs - New values'!V$3,'APT Data'!$A$1:$AF$1,0))))*$A$1),'Calcs - ACA values'!T45*$A$1)</f>
        <v>215.02408</v>
      </c>
      <c r="W45" s="27">
        <f>IFERROR(INDEX('APT Data'!$A43:$AF43,MATCH('Calcs - New values'!W$3,'APT Data'!$A$1:$AF$1,0))+((('Calcs - ACA values'!U45)-(INDEX('APT Data'!$A43:$AF43,MATCH('Calcs - New values'!W$3,'APT Data'!$A$1:$AF$1,0))))*$A$1),'Calcs - ACA values'!U45*$A$1)</f>
        <v>310.03471999999999</v>
      </c>
      <c r="X45" s="27">
        <f>IFERROR(INDEX('APT Data'!$A43:$AF43,MATCH('Calcs - New values'!X$3,'APT Data'!$A$1:$AF$1,0))+((('Calcs - ACA values'!V45)-(INDEX('APT Data'!$A43:$AF43,MATCH('Calcs - New values'!X$3,'APT Data'!$A$1:$AF$1,0))))*$A$1),'Calcs - ACA values'!V45*$A$1)</f>
        <v>1095.12264</v>
      </c>
      <c r="Y45" s="27">
        <f>IFERROR(INDEX('APT Data'!$A43:$AF43,MATCH('Calcs - New values'!Y$3,'APT Data'!$A$1:$AF$1,0))+((('Calcs - ACA values'!W45)-(INDEX('APT Data'!$A43:$AF43,MATCH('Calcs - New values'!Y$3,'APT Data'!$A$1:$AF$1,0))))*$A$1),'Calcs - ACA values'!W45*$A$1)</f>
        <v>1660.1859199999999</v>
      </c>
      <c r="Z45" s="27">
        <f>IFERROR(INDEX('APT Data'!$A43:$AF43,MATCH('Calcs - New values'!Z$3,'APT Data'!$A$1:$AF$1,0))+((('Calcs - ACA values'!X45)-(INDEX('APT Data'!$A43:$AF43,MATCH('Calcs - New values'!Z$3,'APT Data'!$A$1:$AF$1,0))))*$A$1),'Calcs - ACA values'!X45*$A$1)</f>
        <v>550.0616</v>
      </c>
      <c r="AA45" s="27">
        <f>IFERROR(INDEX('APT Data'!$A43:$AF43,MATCH('Calcs - New values'!AA$3,'APT Data'!$A$1:$AF$1,0))+((('Calcs - ACA values'!Y45)-(INDEX('APT Data'!$A43:$AF43,MATCH('Calcs - New values'!AA$3,'APT Data'!$A$1:$AF$1,0))))*$A$1),'Calcs - ACA values'!Y45*$A$1)</f>
        <v>1485.16632</v>
      </c>
      <c r="AB45" s="27">
        <f>IFERROR(INDEX('APT Data'!$A43:$AF43,MATCH('Calcs - New values'!AB$3,'APT Data'!$A$1:$AF$1,0))+((('Calcs - ACA values'!Z45)-(INDEX('APT Data'!$A43:$AF43,MATCH('Calcs - New values'!AB$3,'APT Data'!$A$1:$AF$1,0))))*$A$1),'Calcs - ACA values'!Z45*$A$1)</f>
        <v>117813.1936</v>
      </c>
      <c r="AC45" s="27">
        <f>IFERROR(INDEX('APT Data'!$A43:$AF43,MATCH('Calcs - New values'!AC$3,'APT Data'!$A$1:$AF$1,0))+((('Calcs - ACA values'!AA45)-(INDEX('APT Data'!$A43:$AF43,MATCH('Calcs - New values'!AC$3,'APT Data'!$A$1:$AF$1,0))))*$A$1),'Calcs - ACA values'!AA45*$A$1)</f>
        <v>117813.1936</v>
      </c>
      <c r="AD45" s="27">
        <f>IFERROR(INDEX('APT Data'!$A43:$AF43,MATCH('Calcs - New values'!AD$3,'APT Data'!$A$1:$AF$1,0))+((('Calcs - ACA values'!AB45)-(INDEX('APT Data'!$A43:$AF43,MATCH('Calcs - New values'!AD$3,'APT Data'!$A$1:$AF$1,0))))*$A$1),'Calcs - ACA values'!AB45*$A$1)</f>
        <v>4505.04</v>
      </c>
      <c r="AE45" s="27">
        <f>IFERROR(INDEX('APT Data'!$A43:$AF43,MATCH('Calcs - New values'!AE$3,'APT Data'!$A$1:$AF$1,0))+((('Calcs - ACA values'!AC45)-(INDEX('APT Data'!$A43:$AF43,MATCH('Calcs - New values'!AE$3,'APT Data'!$A$1:$AF$1,0))))*$A$1),'Calcs - ACA values'!AC45*$A$1)</f>
        <v>7007.84</v>
      </c>
      <c r="AF45" s="27">
        <f>IFERROR(INDEX('APT Data'!$A43:$AF43,MATCH('Calcs - New values'!AF$3,'APT Data'!$A$1:$AF$1,0))+((('Calcs - ACA values'!AD45)-(INDEX('APT Data'!$A43:$AF43,MATCH('Calcs - New values'!AF$3,'APT Data'!$A$1:$AF$1,0))))*$A$1),'Calcs - ACA values'!AD45*$A$1)</f>
        <v>0</v>
      </c>
      <c r="AG45" s="27">
        <f>IFERROR(INDEX('APT Data'!$A43:$AF43,MATCH('Calcs - New values'!AG$3,'APT Data'!$A$1:$AF$1,0))+((('Calcs - ACA values'!AE45)-(INDEX('APT Data'!$A43:$AF43,MATCH('Calcs - New values'!AG$3,'APT Data'!$A$1:$AF$1,0))))*$A$1),'Calcs - ACA values'!AE45*$A$1)</f>
        <v>90.100800000000007</v>
      </c>
      <c r="AH45" s="27">
        <f>IFERROR(INDEX('APT Data'!$A43:$AF43,MATCH('Calcs - New values'!AH$3,'APT Data'!$A$1:$AF$1,0))+((('Calcs - ACA values'!AF45)-(INDEX('APT Data'!$A43:$AF43,MATCH('Calcs - New values'!AH$3,'APT Data'!$A$1:$AF$1,0))))*$A$1),'Calcs - ACA values'!AF45*$A$1)</f>
        <v>129.14448000000002</v>
      </c>
    </row>
    <row r="46" spans="1:34" x14ac:dyDescent="0.35">
      <c r="A46" s="11">
        <v>342</v>
      </c>
      <c r="B46" s="11" t="b">
        <f>A46='Calcs - ACA values'!A46</f>
        <v>1</v>
      </c>
      <c r="C46" s="11" t="b">
        <f>A46='APT Data'!A44</f>
        <v>1</v>
      </c>
      <c r="D46" s="18" t="s">
        <v>47</v>
      </c>
      <c r="E46" s="27">
        <f>IFERROR(INDEX('APT Data'!$A44:$AF44,MATCH('Calcs - New values'!E$3,'APT Data'!$A$1:$AF$1,0))+((('Calcs - ACA values'!C46)-(INDEX('APT Data'!$A44:$AF44,MATCH('Calcs - New values'!E$3,'APT Data'!$A$1:$AF$1,0))))*$A$1),'Calcs - ACA values'!C46*$A$1)</f>
        <v>3398.1467760000005</v>
      </c>
      <c r="F46" s="27">
        <f>IFERROR(INDEX('APT Data'!$A44:$AF44,MATCH('Calcs - New values'!F$3,'APT Data'!$A$1:$AF$1,0))+((('Calcs - ACA values'!D46)-(INDEX('APT Data'!$A44:$AF44,MATCH('Calcs - New values'!F$3,'APT Data'!$A$1:$AF$1,0))))*$A$1),'Calcs - ACA values'!D46*$A$1)</f>
        <v>4508.3442479999994</v>
      </c>
      <c r="G46" s="27">
        <f>IFERROR(INDEX('APT Data'!$A44:$AF44,MATCH('Calcs - New values'!G$3,'APT Data'!$A$1:$AF$1,0))+((('Calcs - ACA values'!E46)-(INDEX('APT Data'!$A44:$AF44,MATCH('Calcs - New values'!G$3,'APT Data'!$A$1:$AF$1,0))))*$A$1),'Calcs - ACA values'!E46*$A$1)</f>
        <v>5445.2808560000003</v>
      </c>
      <c r="H46" s="27">
        <f>IFERROR(INDEX('APT Data'!$A44:$AF44,MATCH('Calcs - New values'!H$3,'APT Data'!$A$1:$AF$1,0))+((('Calcs - ACA values'!F46)-(INDEX('APT Data'!$A44:$AF44,MATCH('Calcs - New values'!H$3,'APT Data'!$A$1:$AF$1,0))))*$A$1),'Calcs - ACA values'!F46*$A$1)</f>
        <v>1476.4954</v>
      </c>
      <c r="I46" s="27">
        <f>IFERROR(INDEX('APT Data'!$A44:$AF44,MATCH('Calcs - New values'!I$3,'APT Data'!$A$1:$AF$1,0))+((('Calcs - ACA values'!G46)-(INDEX('APT Data'!$A44:$AF44,MATCH('Calcs - New values'!I$3,'APT Data'!$A$1:$AF$1,0))))*$A$1),'Calcs - ACA values'!G46*$A$1)</f>
        <v>2124.6910800000001</v>
      </c>
      <c r="J46" s="27">
        <f>IFERROR(INDEX('APT Data'!$A44:$AF44,MATCH('Calcs - New values'!J$3,'APT Data'!$A$1:$AF$1,0))+((('Calcs - ACA values'!H46)-(INDEX('APT Data'!$A44:$AF44,MATCH('Calcs - New values'!J$3,'APT Data'!$A$1:$AF$1,0))))*$A$1),'Calcs - ACA values'!H46*$A$1)</f>
        <v>46.051520000000004</v>
      </c>
      <c r="K46" s="27">
        <f>IFERROR(INDEX('APT Data'!$A44:$AF44,MATCH('Calcs - New values'!K$3,'APT Data'!$A$1:$AF$1,0))+((('Calcs - ACA values'!I46)-(INDEX('APT Data'!$A44:$AF44,MATCH('Calcs - New values'!K$3,'APT Data'!$A$1:$AF$1,0))))*$A$1),'Calcs - ACA values'!I46*$A$1)</f>
        <v>46.051520000000004</v>
      </c>
      <c r="L46" s="27">
        <f>IFERROR(INDEX('APT Data'!$A44:$AF44,MATCH('Calcs - New values'!L$3,'APT Data'!$A$1:$AF$1,0))+((('Calcs - ACA values'!J46)-(INDEX('APT Data'!$A44:$AF44,MATCH('Calcs - New values'!L$3,'APT Data'!$A$1:$AF$1,0))))*$A$1),'Calcs - ACA values'!J46*$A$1)</f>
        <v>632.78643999999997</v>
      </c>
      <c r="M46" s="27">
        <f>IFERROR(INDEX('APT Data'!$A44:$AF44,MATCH('Calcs - New values'!M$3,'APT Data'!$A$1:$AF$1,0))+((('Calcs - ACA values'!K46)-(INDEX('APT Data'!$A44:$AF44,MATCH('Calcs - New values'!M$3,'APT Data'!$A$1:$AF$1,0))))*$A$1),'Calcs - ACA values'!K46*$A$1)</f>
        <v>351.14287999999999</v>
      </c>
      <c r="N46" s="27">
        <f>IFERROR(INDEX('APT Data'!$A44:$AF44,MATCH('Calcs - New values'!N$3,'APT Data'!$A$1:$AF$1,0))+((('Calcs - ACA values'!L46)-(INDEX('APT Data'!$A44:$AF44,MATCH('Calcs - New values'!N$3,'APT Data'!$A$1:$AF$1,0))))*$A$1),'Calcs - ACA values'!L46*$A$1)</f>
        <v>296.57420000000002</v>
      </c>
      <c r="O46" s="27">
        <f>IFERROR(INDEX('APT Data'!$A44:$AF44,MATCH('Calcs - New values'!O$3,'APT Data'!$A$1:$AF$1,0))+((('Calcs - ACA values'!M46)-(INDEX('APT Data'!$A44:$AF44,MATCH('Calcs - New values'!O$3,'APT Data'!$A$1:$AF$1,0))))*$A$1),'Calcs - ACA values'!M46*$A$1)</f>
        <v>68.076160000000002</v>
      </c>
      <c r="P46" s="27">
        <f>IFERROR(INDEX('APT Data'!$A44:$AF44,MATCH('Calcs - New values'!P$3,'APT Data'!$A$1:$AF$1,0))+((('Calcs - ACA values'!N46)-(INDEX('APT Data'!$A44:$AF44,MATCH('Calcs - New values'!P$3,'APT Data'!$A$1:$AF$1,0))))*$A$1),'Calcs - ACA values'!N46*$A$1)</f>
        <v>100.77284</v>
      </c>
      <c r="Q46" s="27">
        <f>IFERROR(INDEX('APT Data'!$A44:$AF44,MATCH('Calcs - New values'!Q$3,'APT Data'!$A$1:$AF$1,0))+((('Calcs - ACA values'!O46)-(INDEX('APT Data'!$A44:$AF44,MATCH('Calcs - New values'!Q$3,'APT Data'!$A$1:$AF$1,0))))*$A$1),'Calcs - ACA values'!O46*$A$1)</f>
        <v>63.07056</v>
      </c>
      <c r="R46" s="27">
        <f>IFERROR(INDEX('APT Data'!$A44:$AF44,MATCH('Calcs - New values'!R$3,'APT Data'!$A$1:$AF$1,0))+((('Calcs - ACA values'!P46)-(INDEX('APT Data'!$A44:$AF44,MATCH('Calcs - New values'!R$3,'APT Data'!$A$1:$AF$1,0))))*$A$1),'Calcs - ACA values'!P46*$A$1)</f>
        <v>41.045920000000002</v>
      </c>
      <c r="S46" s="27">
        <f>IFERROR(INDEX('APT Data'!$A44:$AF44,MATCH('Calcs - New values'!S$3,'APT Data'!$A$1:$AF$1,0))+((('Calcs - ACA values'!Q46)-(INDEX('APT Data'!$A44:$AF44,MATCH('Calcs - New values'!S$3,'APT Data'!$A$1:$AF$1,0))))*$A$1),'Calcs - ACA values'!Q46*$A$1)</f>
        <v>58.064959999999999</v>
      </c>
      <c r="T46" s="27">
        <f>IFERROR(INDEX('APT Data'!$A44:$AF44,MATCH('Calcs - New values'!T$3,'APT Data'!$A$1:$AF$1,0))+((('Calcs - ACA values'!R46)-(INDEX('APT Data'!$A44:$AF44,MATCH('Calcs - New values'!T$3,'APT Data'!$A$1:$AF$1,0))))*$A$1),'Calcs - ACA values'!R46*$A$1)</f>
        <v>26.029120000000002</v>
      </c>
      <c r="U46" s="27">
        <f>IFERROR(INDEX('APT Data'!$A44:$AF44,MATCH('Calcs - New values'!U$3,'APT Data'!$A$1:$AF$1,0))+((('Calcs - ACA values'!S46)-(INDEX('APT Data'!$A44:$AF44,MATCH('Calcs - New values'!U$3,'APT Data'!$A$1:$AF$1,0))))*$A$1),'Calcs - ACA values'!S46*$A$1)</f>
        <v>41.546480000000003</v>
      </c>
      <c r="V46" s="27">
        <f>IFERROR(INDEX('APT Data'!$A44:$AF44,MATCH('Calcs - New values'!V$3,'APT Data'!$A$1:$AF$1,0))+((('Calcs - ACA values'!T46)-(INDEX('APT Data'!$A44:$AF44,MATCH('Calcs - New values'!V$3,'APT Data'!$A$1:$AF$1,0))))*$A$1),'Calcs - ACA values'!T46*$A$1)</f>
        <v>21.524080000000001</v>
      </c>
      <c r="W46" s="27">
        <f>IFERROR(INDEX('APT Data'!$A44:$AF44,MATCH('Calcs - New values'!W$3,'APT Data'!$A$1:$AF$1,0))+((('Calcs - ACA values'!U46)-(INDEX('APT Data'!$A44:$AF44,MATCH('Calcs - New values'!W$3,'APT Data'!$A$1:$AF$1,0))))*$A$1),'Calcs - ACA values'!U46*$A$1)</f>
        <v>31.03472</v>
      </c>
      <c r="X46" s="27">
        <f>IFERROR(INDEX('APT Data'!$A44:$AF44,MATCH('Calcs - New values'!X$3,'APT Data'!$A$1:$AF$1,0))+((('Calcs - ACA values'!V46)-(INDEX('APT Data'!$A44:$AF44,MATCH('Calcs - New values'!X$3,'APT Data'!$A$1:$AF$1,0))))*$A$1),'Calcs - ACA values'!V46*$A$1)</f>
        <v>414.17363999999998</v>
      </c>
      <c r="Y46" s="27">
        <f>IFERROR(INDEX('APT Data'!$A44:$AF44,MATCH('Calcs - New values'!Y$3,'APT Data'!$A$1:$AF$1,0))+((('Calcs - ACA values'!W46)-(INDEX('APT Data'!$A44:$AF44,MATCH('Calcs - New values'!Y$3,'APT Data'!$A$1:$AF$1,0))))*$A$1),'Calcs - ACA values'!W46*$A$1)</f>
        <v>690.19292000000007</v>
      </c>
      <c r="Z46" s="27">
        <f>IFERROR(INDEX('APT Data'!$A44:$AF44,MATCH('Calcs - New values'!Z$3,'APT Data'!$A$1:$AF$1,0))+((('Calcs - ACA values'!X46)-(INDEX('APT Data'!$A44:$AF44,MATCH('Calcs - New values'!Z$3,'APT Data'!$A$1:$AF$1,0))))*$A$1),'Calcs - ACA values'!X46*$A$1)</f>
        <v>55.061599999999999</v>
      </c>
      <c r="AA46" s="27">
        <f>IFERROR(INDEX('APT Data'!$A44:$AF44,MATCH('Calcs - New values'!AA$3,'APT Data'!$A$1:$AF$1,0))+((('Calcs - ACA values'!Y46)-(INDEX('APT Data'!$A44:$AF44,MATCH('Calcs - New values'!AA$3,'APT Data'!$A$1:$AF$1,0))))*$A$1),'Calcs - ACA values'!Y46*$A$1)</f>
        <v>148.66632000000001</v>
      </c>
      <c r="AB46" s="27">
        <f>IFERROR(INDEX('APT Data'!$A44:$AF44,MATCH('Calcs - New values'!AB$3,'APT Data'!$A$1:$AF$1,0))+((('Calcs - ACA values'!Z46)-(INDEX('APT Data'!$A44:$AF44,MATCH('Calcs - New values'!AB$3,'APT Data'!$A$1:$AF$1,0))))*$A$1),'Calcs - ACA values'!Z46*$A$1)</f>
        <v>101793.1936</v>
      </c>
      <c r="AC46" s="27">
        <f>IFERROR(INDEX('APT Data'!$A44:$AF44,MATCH('Calcs - New values'!AC$3,'APT Data'!$A$1:$AF$1,0))+((('Calcs - ACA values'!AA46)-(INDEX('APT Data'!$A44:$AF44,MATCH('Calcs - New values'!AC$3,'APT Data'!$A$1:$AF$1,0))))*$A$1),'Calcs - ACA values'!AA46*$A$1)</f>
        <v>101793.1936</v>
      </c>
      <c r="AD46" s="27">
        <f>IFERROR(INDEX('APT Data'!$A44:$AF44,MATCH('Calcs - New values'!AD$3,'APT Data'!$A$1:$AF$1,0))+((('Calcs - ACA values'!AB46)-(INDEX('APT Data'!$A44:$AF44,MATCH('Calcs - New values'!AD$3,'APT Data'!$A$1:$AF$1,0))))*$A$1),'Calcs - ACA values'!AB46*$A$1)</f>
        <v>4505.04</v>
      </c>
      <c r="AE46" s="27">
        <f>IFERROR(INDEX('APT Data'!$A44:$AF44,MATCH('Calcs - New values'!AE$3,'APT Data'!$A$1:$AF$1,0))+((('Calcs - ACA values'!AC46)-(INDEX('APT Data'!$A44:$AF44,MATCH('Calcs - New values'!AE$3,'APT Data'!$A$1:$AF$1,0))))*$A$1),'Calcs - ACA values'!AC46*$A$1)</f>
        <v>7007.84</v>
      </c>
      <c r="AF46" s="27">
        <f>IFERROR(INDEX('APT Data'!$A44:$AF44,MATCH('Calcs - New values'!AF$3,'APT Data'!$A$1:$AF$1,0))+((('Calcs - ACA values'!AD46)-(INDEX('APT Data'!$A44:$AF44,MATCH('Calcs - New values'!AF$3,'APT Data'!$A$1:$AF$1,0))))*$A$1),'Calcs - ACA values'!AD46*$A$1)</f>
        <v>0</v>
      </c>
      <c r="AG46" s="27">
        <f>IFERROR(INDEX('APT Data'!$A44:$AF44,MATCH('Calcs - New values'!AG$3,'APT Data'!$A$1:$AF$1,0))+((('Calcs - ACA values'!AE46)-(INDEX('APT Data'!$A44:$AF44,MATCH('Calcs - New values'!AG$3,'APT Data'!$A$1:$AF$1,0))))*$A$1),'Calcs - ACA values'!AE46*$A$1)</f>
        <v>90.100800000000007</v>
      </c>
      <c r="AH46" s="27">
        <f>IFERROR(INDEX('APT Data'!$A44:$AF44,MATCH('Calcs - New values'!AH$3,'APT Data'!$A$1:$AF$1,0))+((('Calcs - ACA values'!AF46)-(INDEX('APT Data'!$A44:$AF44,MATCH('Calcs - New values'!AH$3,'APT Data'!$A$1:$AF$1,0))))*$A$1),'Calcs - ACA values'!AF46*$A$1)</f>
        <v>129.14448000000002</v>
      </c>
    </row>
    <row r="47" spans="1:34" x14ac:dyDescent="0.35">
      <c r="A47" s="11">
        <v>343</v>
      </c>
      <c r="B47" s="11" t="b">
        <f>A47='Calcs - ACA values'!A47</f>
        <v>1</v>
      </c>
      <c r="C47" s="11" t="b">
        <f>A47='APT Data'!A45</f>
        <v>1</v>
      </c>
      <c r="D47" s="18" t="s">
        <v>48</v>
      </c>
      <c r="E47" s="27">
        <f>IFERROR(INDEX('APT Data'!$A45:$AF45,MATCH('Calcs - New values'!E$3,'APT Data'!$A$1:$AF$1,0))+((('Calcs - ACA values'!C47)-(INDEX('APT Data'!$A45:$AF45,MATCH('Calcs - New values'!E$3,'APT Data'!$A$1:$AF$1,0))))*$A$1),'Calcs - ACA values'!C47*$A$1)</f>
        <v>3145.849776</v>
      </c>
      <c r="F47" s="27">
        <f>IFERROR(INDEX('APT Data'!$A45:$AF45,MATCH('Calcs - New values'!F$3,'APT Data'!$A$1:$AF$1,0))+((('Calcs - ACA values'!D47)-(INDEX('APT Data'!$A45:$AF45,MATCH('Calcs - New values'!F$3,'APT Data'!$A$1:$AF$1,0))))*$A$1),'Calcs - ACA values'!D47*$A$1)</f>
        <v>4415.2932479999999</v>
      </c>
      <c r="G47" s="27">
        <f>IFERROR(INDEX('APT Data'!$A45:$AF45,MATCH('Calcs - New values'!G$3,'APT Data'!$A$1:$AF$1,0))+((('Calcs - ACA values'!E47)-(INDEX('APT Data'!$A45:$AF45,MATCH('Calcs - New values'!G$3,'APT Data'!$A$1:$AF$1,0))))*$A$1),'Calcs - ACA values'!E47*$A$1)</f>
        <v>4974.3558560000001</v>
      </c>
      <c r="H47" s="27">
        <f>IFERROR(INDEX('APT Data'!$A45:$AF45,MATCH('Calcs - New values'!H$3,'APT Data'!$A$1:$AF$1,0))+((('Calcs - ACA values'!F47)-(INDEX('APT Data'!$A45:$AF45,MATCH('Calcs - New values'!H$3,'APT Data'!$A$1:$AF$1,0))))*$A$1),'Calcs - ACA values'!F47*$A$1)</f>
        <v>575.06439999999998</v>
      </c>
      <c r="I47" s="27">
        <f>IFERROR(INDEX('APT Data'!$A45:$AF45,MATCH('Calcs - New values'!I$3,'APT Data'!$A$1:$AF$1,0))+((('Calcs - ACA values'!G47)-(INDEX('APT Data'!$A45:$AF45,MATCH('Calcs - New values'!I$3,'APT Data'!$A$1:$AF$1,0))))*$A$1),'Calcs - ACA values'!G47*$A$1)</f>
        <v>840.09407999999996</v>
      </c>
      <c r="J47" s="27">
        <f>IFERROR(INDEX('APT Data'!$A45:$AF45,MATCH('Calcs - New values'!J$3,'APT Data'!$A$1:$AF$1,0))+((('Calcs - ACA values'!H47)-(INDEX('APT Data'!$A45:$AF45,MATCH('Calcs - New values'!J$3,'APT Data'!$A$1:$AF$1,0))))*$A$1),'Calcs - ACA values'!H47*$A$1)</f>
        <v>460.05151999999998</v>
      </c>
      <c r="K47" s="27">
        <f>IFERROR(INDEX('APT Data'!$A45:$AF45,MATCH('Calcs - New values'!K$3,'APT Data'!$A$1:$AF$1,0))+((('Calcs - ACA values'!I47)-(INDEX('APT Data'!$A45:$AF45,MATCH('Calcs - New values'!K$3,'APT Data'!$A$1:$AF$1,0))))*$A$1),'Calcs - ACA values'!I47*$A$1)</f>
        <v>460.05151999999998</v>
      </c>
      <c r="L47" s="27">
        <f>IFERROR(INDEX('APT Data'!$A45:$AF45,MATCH('Calcs - New values'!L$3,'APT Data'!$A$1:$AF$1,0))+((('Calcs - ACA values'!J47)-(INDEX('APT Data'!$A45:$AF45,MATCH('Calcs - New values'!L$3,'APT Data'!$A$1:$AF$1,0))))*$A$1),'Calcs - ACA values'!J47*$A$1)</f>
        <v>620.06943999999999</v>
      </c>
      <c r="M47" s="27">
        <f>IFERROR(INDEX('APT Data'!$A45:$AF45,MATCH('Calcs - New values'!M$3,'APT Data'!$A$1:$AF$1,0))+((('Calcs - ACA values'!K47)-(INDEX('APT Data'!$A45:$AF45,MATCH('Calcs - New values'!M$3,'APT Data'!$A$1:$AF$1,0))))*$A$1),'Calcs - ACA values'!K47*$A$1)</f>
        <v>865.09688000000006</v>
      </c>
      <c r="N47" s="27">
        <f>IFERROR(INDEX('APT Data'!$A45:$AF45,MATCH('Calcs - New values'!N$3,'APT Data'!$A$1:$AF$1,0))+((('Calcs - ACA values'!L47)-(INDEX('APT Data'!$A45:$AF45,MATCH('Calcs - New values'!N$3,'APT Data'!$A$1:$AF$1,0))))*$A$1),'Calcs - ACA values'!L47*$A$1)</f>
        <v>475.0532</v>
      </c>
      <c r="O47" s="27">
        <f>IFERROR(INDEX('APT Data'!$A45:$AF45,MATCH('Calcs - New values'!O$3,'APT Data'!$A$1:$AF$1,0))+((('Calcs - ACA values'!M47)-(INDEX('APT Data'!$A45:$AF45,MATCH('Calcs - New values'!O$3,'APT Data'!$A$1:$AF$1,0))))*$A$1),'Calcs - ACA values'!M47*$A$1)</f>
        <v>680.07615999999996</v>
      </c>
      <c r="P47" s="27">
        <f>IFERROR(INDEX('APT Data'!$A45:$AF45,MATCH('Calcs - New values'!P$3,'APT Data'!$A$1:$AF$1,0))+((('Calcs - ACA values'!N47)-(INDEX('APT Data'!$A45:$AF45,MATCH('Calcs - New values'!P$3,'APT Data'!$A$1:$AF$1,0))))*$A$1),'Calcs - ACA values'!N47*$A$1)</f>
        <v>445.04984000000002</v>
      </c>
      <c r="Q47" s="27">
        <f>IFERROR(INDEX('APT Data'!$A45:$AF45,MATCH('Calcs - New values'!Q$3,'APT Data'!$A$1:$AF$1,0))+((('Calcs - ACA values'!O47)-(INDEX('APT Data'!$A45:$AF45,MATCH('Calcs - New values'!Q$3,'APT Data'!$A$1:$AF$1,0))))*$A$1),'Calcs - ACA values'!O47*$A$1)</f>
        <v>630.07056</v>
      </c>
      <c r="R47" s="27">
        <f>IFERROR(INDEX('APT Data'!$A45:$AF45,MATCH('Calcs - New values'!R$3,'APT Data'!$A$1:$AF$1,0))+((('Calcs - ACA values'!P47)-(INDEX('APT Data'!$A45:$AF45,MATCH('Calcs - New values'!R$3,'APT Data'!$A$1:$AF$1,0))))*$A$1),'Calcs - ACA values'!P47*$A$1)</f>
        <v>410.04592000000002</v>
      </c>
      <c r="S47" s="27">
        <f>IFERROR(INDEX('APT Data'!$A45:$AF45,MATCH('Calcs - New values'!S$3,'APT Data'!$A$1:$AF$1,0))+((('Calcs - ACA values'!Q47)-(INDEX('APT Data'!$A45:$AF45,MATCH('Calcs - New values'!S$3,'APT Data'!$A$1:$AF$1,0))))*$A$1),'Calcs - ACA values'!Q47*$A$1)</f>
        <v>580.06496000000004</v>
      </c>
      <c r="T47" s="27">
        <f>IFERROR(INDEX('APT Data'!$A45:$AF45,MATCH('Calcs - New values'!T$3,'APT Data'!$A$1:$AF$1,0))+((('Calcs - ACA values'!R47)-(INDEX('APT Data'!$A45:$AF45,MATCH('Calcs - New values'!T$3,'APT Data'!$A$1:$AF$1,0))))*$A$1),'Calcs - ACA values'!R47*$A$1)</f>
        <v>260.02911999999998</v>
      </c>
      <c r="U47" s="27">
        <f>IFERROR(INDEX('APT Data'!$A45:$AF45,MATCH('Calcs - New values'!U$3,'APT Data'!$A$1:$AF$1,0))+((('Calcs - ACA values'!S47)-(INDEX('APT Data'!$A45:$AF45,MATCH('Calcs - New values'!U$3,'APT Data'!$A$1:$AF$1,0))))*$A$1),'Calcs - ACA values'!S47*$A$1)</f>
        <v>415.04647999999997</v>
      </c>
      <c r="V47" s="27">
        <f>IFERROR(INDEX('APT Data'!$A45:$AF45,MATCH('Calcs - New values'!V$3,'APT Data'!$A$1:$AF$1,0))+((('Calcs - ACA values'!T47)-(INDEX('APT Data'!$A45:$AF45,MATCH('Calcs - New values'!V$3,'APT Data'!$A$1:$AF$1,0))))*$A$1),'Calcs - ACA values'!T47*$A$1)</f>
        <v>215.02408</v>
      </c>
      <c r="W47" s="27">
        <f>IFERROR(INDEX('APT Data'!$A45:$AF45,MATCH('Calcs - New values'!W$3,'APT Data'!$A$1:$AF$1,0))+((('Calcs - ACA values'!U47)-(INDEX('APT Data'!$A45:$AF45,MATCH('Calcs - New values'!W$3,'APT Data'!$A$1:$AF$1,0))))*$A$1),'Calcs - ACA values'!U47*$A$1)</f>
        <v>310.03471999999999</v>
      </c>
      <c r="X47" s="27">
        <f>IFERROR(INDEX('APT Data'!$A45:$AF45,MATCH('Calcs - New values'!X$3,'APT Data'!$A$1:$AF$1,0))+((('Calcs - ACA values'!V47)-(INDEX('APT Data'!$A45:$AF45,MATCH('Calcs - New values'!X$3,'APT Data'!$A$1:$AF$1,0))))*$A$1),'Calcs - ACA values'!V47*$A$1)</f>
        <v>1095.12264</v>
      </c>
      <c r="Y47" s="27">
        <f>IFERROR(INDEX('APT Data'!$A45:$AF45,MATCH('Calcs - New values'!Y$3,'APT Data'!$A$1:$AF$1,0))+((('Calcs - ACA values'!W47)-(INDEX('APT Data'!$A45:$AF45,MATCH('Calcs - New values'!Y$3,'APT Data'!$A$1:$AF$1,0))))*$A$1),'Calcs - ACA values'!W47*$A$1)</f>
        <v>1660.1859199999999</v>
      </c>
      <c r="Z47" s="27">
        <f>IFERROR(INDEX('APT Data'!$A45:$AF45,MATCH('Calcs - New values'!Z$3,'APT Data'!$A$1:$AF$1,0))+((('Calcs - ACA values'!X47)-(INDEX('APT Data'!$A45:$AF45,MATCH('Calcs - New values'!Z$3,'APT Data'!$A$1:$AF$1,0))))*$A$1),'Calcs - ACA values'!X47*$A$1)</f>
        <v>550.0616</v>
      </c>
      <c r="AA47" s="27">
        <f>IFERROR(INDEX('APT Data'!$A45:$AF45,MATCH('Calcs - New values'!AA$3,'APT Data'!$A$1:$AF$1,0))+((('Calcs - ACA values'!Y47)-(INDEX('APT Data'!$A45:$AF45,MATCH('Calcs - New values'!AA$3,'APT Data'!$A$1:$AF$1,0))))*$A$1),'Calcs - ACA values'!Y47*$A$1)</f>
        <v>1485.16632</v>
      </c>
      <c r="AB47" s="27">
        <f>IFERROR(INDEX('APT Data'!$A45:$AF45,MATCH('Calcs - New values'!AB$3,'APT Data'!$A$1:$AF$1,0))+((('Calcs - ACA values'!Z47)-(INDEX('APT Data'!$A45:$AF45,MATCH('Calcs - New values'!AB$3,'APT Data'!$A$1:$AF$1,0))))*$A$1),'Calcs - ACA values'!Z47*$A$1)</f>
        <v>117813.1936</v>
      </c>
      <c r="AC47" s="27">
        <f>IFERROR(INDEX('APT Data'!$A45:$AF45,MATCH('Calcs - New values'!AC$3,'APT Data'!$A$1:$AF$1,0))+((('Calcs - ACA values'!AA47)-(INDEX('APT Data'!$A45:$AF45,MATCH('Calcs - New values'!AC$3,'APT Data'!$A$1:$AF$1,0))))*$A$1),'Calcs - ACA values'!AA47*$A$1)</f>
        <v>117813.1936</v>
      </c>
      <c r="AD47" s="27">
        <f>IFERROR(INDEX('APT Data'!$A45:$AF45,MATCH('Calcs - New values'!AD$3,'APT Data'!$A$1:$AF$1,0))+((('Calcs - ACA values'!AB47)-(INDEX('APT Data'!$A45:$AF45,MATCH('Calcs - New values'!AD$3,'APT Data'!$A$1:$AF$1,0))))*$A$1),'Calcs - ACA values'!AB47*$A$1)</f>
        <v>4505.04</v>
      </c>
      <c r="AE47" s="27">
        <f>IFERROR(INDEX('APT Data'!$A45:$AF45,MATCH('Calcs - New values'!AE$3,'APT Data'!$A$1:$AF$1,0))+((('Calcs - ACA values'!AC47)-(INDEX('APT Data'!$A45:$AF45,MATCH('Calcs - New values'!AE$3,'APT Data'!$A$1:$AF$1,0))))*$A$1),'Calcs - ACA values'!AC47*$A$1)</f>
        <v>7007.84</v>
      </c>
      <c r="AF47" s="27">
        <f>IFERROR(INDEX('APT Data'!$A45:$AF45,MATCH('Calcs - New values'!AF$3,'APT Data'!$A$1:$AF$1,0))+((('Calcs - ACA values'!AD47)-(INDEX('APT Data'!$A45:$AF45,MATCH('Calcs - New values'!AF$3,'APT Data'!$A$1:$AF$1,0))))*$A$1),'Calcs - ACA values'!AD47*$A$1)</f>
        <v>0</v>
      </c>
      <c r="AG47" s="27">
        <f>IFERROR(INDEX('APT Data'!$A45:$AF45,MATCH('Calcs - New values'!AG$3,'APT Data'!$A$1:$AF$1,0))+((('Calcs - ACA values'!AE47)-(INDEX('APT Data'!$A45:$AF45,MATCH('Calcs - New values'!AG$3,'APT Data'!$A$1:$AF$1,0))))*$A$1),'Calcs - ACA values'!AE47*$A$1)</f>
        <v>90.100800000000007</v>
      </c>
      <c r="AH47" s="27">
        <f>IFERROR(INDEX('APT Data'!$A45:$AF45,MATCH('Calcs - New values'!AH$3,'APT Data'!$A$1:$AF$1,0))+((('Calcs - ACA values'!AF47)-(INDEX('APT Data'!$A45:$AF45,MATCH('Calcs - New values'!AH$3,'APT Data'!$A$1:$AF$1,0))))*$A$1),'Calcs - ACA values'!AF47*$A$1)</f>
        <v>129.14448000000002</v>
      </c>
    </row>
    <row r="48" spans="1:34" x14ac:dyDescent="0.35">
      <c r="A48" s="11">
        <v>344</v>
      </c>
      <c r="B48" s="11" t="b">
        <f>A48='Calcs - ACA values'!A48</f>
        <v>1</v>
      </c>
      <c r="C48" s="11" t="b">
        <f>A48='APT Data'!A46</f>
        <v>1</v>
      </c>
      <c r="D48" s="18" t="s">
        <v>49</v>
      </c>
      <c r="E48" s="27">
        <f>IFERROR(INDEX('APT Data'!$A46:$AF46,MATCH('Calcs - New values'!E$3,'APT Data'!$A$1:$AF$1,0))+((('Calcs - ACA values'!C48)-(INDEX('APT Data'!$A46:$AF46,MATCH('Calcs - New values'!E$3,'APT Data'!$A$1:$AF$1,0))))*$A$1),'Calcs - ACA values'!C48*$A$1)</f>
        <v>3123.349776</v>
      </c>
      <c r="F48" s="27">
        <f>IFERROR(INDEX('APT Data'!$A46:$AF46,MATCH('Calcs - New values'!F$3,'APT Data'!$A$1:$AF$1,0))+((('Calcs - ACA values'!D48)-(INDEX('APT Data'!$A46:$AF46,MATCH('Calcs - New values'!F$3,'APT Data'!$A$1:$AF$1,0))))*$A$1),'Calcs - ACA values'!D48*$A$1)</f>
        <v>4404.4932479999998</v>
      </c>
      <c r="G48" s="27">
        <f>IFERROR(INDEX('APT Data'!$A46:$AF46,MATCH('Calcs - New values'!G$3,'APT Data'!$A$1:$AF$1,0))+((('Calcs - ACA values'!E48)-(INDEX('APT Data'!$A46:$AF46,MATCH('Calcs - New values'!G$3,'APT Data'!$A$1:$AF$1,0))))*$A$1),'Calcs - ACA values'!E48*$A$1)</f>
        <v>4963.5558559999999</v>
      </c>
      <c r="H48" s="27">
        <f>IFERROR(INDEX('APT Data'!$A46:$AF46,MATCH('Calcs - New values'!H$3,'APT Data'!$A$1:$AF$1,0))+((('Calcs - ACA values'!F48)-(INDEX('APT Data'!$A46:$AF46,MATCH('Calcs - New values'!H$3,'APT Data'!$A$1:$AF$1,0))))*$A$1),'Calcs - ACA values'!F48*$A$1)</f>
        <v>575.06439999999998</v>
      </c>
      <c r="I48" s="27">
        <f>IFERROR(INDEX('APT Data'!$A46:$AF46,MATCH('Calcs - New values'!I$3,'APT Data'!$A$1:$AF$1,0))+((('Calcs - ACA values'!G48)-(INDEX('APT Data'!$A46:$AF46,MATCH('Calcs - New values'!I$3,'APT Data'!$A$1:$AF$1,0))))*$A$1),'Calcs - ACA values'!G48*$A$1)</f>
        <v>840.09407999999996</v>
      </c>
      <c r="J48" s="27">
        <f>IFERROR(INDEX('APT Data'!$A46:$AF46,MATCH('Calcs - New values'!J$3,'APT Data'!$A$1:$AF$1,0))+((('Calcs - ACA values'!H48)-(INDEX('APT Data'!$A46:$AF46,MATCH('Calcs - New values'!J$3,'APT Data'!$A$1:$AF$1,0))))*$A$1),'Calcs - ACA values'!H48*$A$1)</f>
        <v>460.05151999999998</v>
      </c>
      <c r="K48" s="27">
        <f>IFERROR(INDEX('APT Data'!$A46:$AF46,MATCH('Calcs - New values'!K$3,'APT Data'!$A$1:$AF$1,0))+((('Calcs - ACA values'!I48)-(INDEX('APT Data'!$A46:$AF46,MATCH('Calcs - New values'!K$3,'APT Data'!$A$1:$AF$1,0))))*$A$1),'Calcs - ACA values'!I48*$A$1)</f>
        <v>460.05151999999998</v>
      </c>
      <c r="L48" s="27">
        <f>IFERROR(INDEX('APT Data'!$A46:$AF46,MATCH('Calcs - New values'!L$3,'APT Data'!$A$1:$AF$1,0))+((('Calcs - ACA values'!J48)-(INDEX('APT Data'!$A46:$AF46,MATCH('Calcs - New values'!L$3,'APT Data'!$A$1:$AF$1,0))))*$A$1),'Calcs - ACA values'!J48*$A$1)</f>
        <v>620.06943999999999</v>
      </c>
      <c r="M48" s="27">
        <f>IFERROR(INDEX('APT Data'!$A46:$AF46,MATCH('Calcs - New values'!M$3,'APT Data'!$A$1:$AF$1,0))+((('Calcs - ACA values'!K48)-(INDEX('APT Data'!$A46:$AF46,MATCH('Calcs - New values'!M$3,'APT Data'!$A$1:$AF$1,0))))*$A$1),'Calcs - ACA values'!K48*$A$1)</f>
        <v>865.09688000000006</v>
      </c>
      <c r="N48" s="27">
        <f>IFERROR(INDEX('APT Data'!$A46:$AF46,MATCH('Calcs - New values'!N$3,'APT Data'!$A$1:$AF$1,0))+((('Calcs - ACA values'!L48)-(INDEX('APT Data'!$A46:$AF46,MATCH('Calcs - New values'!N$3,'APT Data'!$A$1:$AF$1,0))))*$A$1),'Calcs - ACA values'!L48*$A$1)</f>
        <v>475.0532</v>
      </c>
      <c r="O48" s="27">
        <f>IFERROR(INDEX('APT Data'!$A46:$AF46,MATCH('Calcs - New values'!O$3,'APT Data'!$A$1:$AF$1,0))+((('Calcs - ACA values'!M48)-(INDEX('APT Data'!$A46:$AF46,MATCH('Calcs - New values'!O$3,'APT Data'!$A$1:$AF$1,0))))*$A$1),'Calcs - ACA values'!M48*$A$1)</f>
        <v>680.07615999999996</v>
      </c>
      <c r="P48" s="27">
        <f>IFERROR(INDEX('APT Data'!$A46:$AF46,MATCH('Calcs - New values'!P$3,'APT Data'!$A$1:$AF$1,0))+((('Calcs - ACA values'!N48)-(INDEX('APT Data'!$A46:$AF46,MATCH('Calcs - New values'!P$3,'APT Data'!$A$1:$AF$1,0))))*$A$1),'Calcs - ACA values'!N48*$A$1)</f>
        <v>445.04984000000002</v>
      </c>
      <c r="Q48" s="27">
        <f>IFERROR(INDEX('APT Data'!$A46:$AF46,MATCH('Calcs - New values'!Q$3,'APT Data'!$A$1:$AF$1,0))+((('Calcs - ACA values'!O48)-(INDEX('APT Data'!$A46:$AF46,MATCH('Calcs - New values'!Q$3,'APT Data'!$A$1:$AF$1,0))))*$A$1),'Calcs - ACA values'!O48*$A$1)</f>
        <v>630.07056</v>
      </c>
      <c r="R48" s="27">
        <f>IFERROR(INDEX('APT Data'!$A46:$AF46,MATCH('Calcs - New values'!R$3,'APT Data'!$A$1:$AF$1,0))+((('Calcs - ACA values'!P48)-(INDEX('APT Data'!$A46:$AF46,MATCH('Calcs - New values'!R$3,'APT Data'!$A$1:$AF$1,0))))*$A$1),'Calcs - ACA values'!P48*$A$1)</f>
        <v>410.04592000000002</v>
      </c>
      <c r="S48" s="27">
        <f>IFERROR(INDEX('APT Data'!$A46:$AF46,MATCH('Calcs - New values'!S$3,'APT Data'!$A$1:$AF$1,0))+((('Calcs - ACA values'!Q48)-(INDEX('APT Data'!$A46:$AF46,MATCH('Calcs - New values'!S$3,'APT Data'!$A$1:$AF$1,0))))*$A$1),'Calcs - ACA values'!Q48*$A$1)</f>
        <v>580.06496000000004</v>
      </c>
      <c r="T48" s="27">
        <f>IFERROR(INDEX('APT Data'!$A46:$AF46,MATCH('Calcs - New values'!T$3,'APT Data'!$A$1:$AF$1,0))+((('Calcs - ACA values'!R48)-(INDEX('APT Data'!$A46:$AF46,MATCH('Calcs - New values'!T$3,'APT Data'!$A$1:$AF$1,0))))*$A$1),'Calcs - ACA values'!R48*$A$1)</f>
        <v>260.02911999999998</v>
      </c>
      <c r="U48" s="27">
        <f>IFERROR(INDEX('APT Data'!$A46:$AF46,MATCH('Calcs - New values'!U$3,'APT Data'!$A$1:$AF$1,0))+((('Calcs - ACA values'!S48)-(INDEX('APT Data'!$A46:$AF46,MATCH('Calcs - New values'!U$3,'APT Data'!$A$1:$AF$1,0))))*$A$1),'Calcs - ACA values'!S48*$A$1)</f>
        <v>415.04647999999997</v>
      </c>
      <c r="V48" s="27">
        <f>IFERROR(INDEX('APT Data'!$A46:$AF46,MATCH('Calcs - New values'!V$3,'APT Data'!$A$1:$AF$1,0))+((('Calcs - ACA values'!T48)-(INDEX('APT Data'!$A46:$AF46,MATCH('Calcs - New values'!V$3,'APT Data'!$A$1:$AF$1,0))))*$A$1),'Calcs - ACA values'!T48*$A$1)</f>
        <v>215.02408</v>
      </c>
      <c r="W48" s="27">
        <f>IFERROR(INDEX('APT Data'!$A46:$AF46,MATCH('Calcs - New values'!W$3,'APT Data'!$A$1:$AF$1,0))+((('Calcs - ACA values'!U48)-(INDEX('APT Data'!$A46:$AF46,MATCH('Calcs - New values'!W$3,'APT Data'!$A$1:$AF$1,0))))*$A$1),'Calcs - ACA values'!U48*$A$1)</f>
        <v>310.03471999999999</v>
      </c>
      <c r="X48" s="27">
        <f>IFERROR(INDEX('APT Data'!$A46:$AF46,MATCH('Calcs - New values'!X$3,'APT Data'!$A$1:$AF$1,0))+((('Calcs - ACA values'!V48)-(INDEX('APT Data'!$A46:$AF46,MATCH('Calcs - New values'!X$3,'APT Data'!$A$1:$AF$1,0))))*$A$1),'Calcs - ACA values'!V48*$A$1)</f>
        <v>1095.12264</v>
      </c>
      <c r="Y48" s="27">
        <f>IFERROR(INDEX('APT Data'!$A46:$AF46,MATCH('Calcs - New values'!Y$3,'APT Data'!$A$1:$AF$1,0))+((('Calcs - ACA values'!W48)-(INDEX('APT Data'!$A46:$AF46,MATCH('Calcs - New values'!Y$3,'APT Data'!$A$1:$AF$1,0))))*$A$1),'Calcs - ACA values'!W48*$A$1)</f>
        <v>1660.1859199999999</v>
      </c>
      <c r="Z48" s="27">
        <f>IFERROR(INDEX('APT Data'!$A46:$AF46,MATCH('Calcs - New values'!Z$3,'APT Data'!$A$1:$AF$1,0))+((('Calcs - ACA values'!X48)-(INDEX('APT Data'!$A46:$AF46,MATCH('Calcs - New values'!Z$3,'APT Data'!$A$1:$AF$1,0))))*$A$1),'Calcs - ACA values'!X48*$A$1)</f>
        <v>550.0616</v>
      </c>
      <c r="AA48" s="27">
        <f>IFERROR(INDEX('APT Data'!$A46:$AF46,MATCH('Calcs - New values'!AA$3,'APT Data'!$A$1:$AF$1,0))+((('Calcs - ACA values'!Y48)-(INDEX('APT Data'!$A46:$AF46,MATCH('Calcs - New values'!AA$3,'APT Data'!$A$1:$AF$1,0))))*$A$1),'Calcs - ACA values'!Y48*$A$1)</f>
        <v>1485.16632</v>
      </c>
      <c r="AB48" s="27">
        <f>IFERROR(INDEX('APT Data'!$A46:$AF46,MATCH('Calcs - New values'!AB$3,'APT Data'!$A$1:$AF$1,0))+((('Calcs - ACA values'!Z48)-(INDEX('APT Data'!$A46:$AF46,MATCH('Calcs - New values'!AB$3,'APT Data'!$A$1:$AF$1,0))))*$A$1),'Calcs - ACA values'!Z48*$A$1)</f>
        <v>117813.1936</v>
      </c>
      <c r="AC48" s="27">
        <f>IFERROR(INDEX('APT Data'!$A46:$AF46,MATCH('Calcs - New values'!AC$3,'APT Data'!$A$1:$AF$1,0))+((('Calcs - ACA values'!AA48)-(INDEX('APT Data'!$A46:$AF46,MATCH('Calcs - New values'!AC$3,'APT Data'!$A$1:$AF$1,0))))*$A$1),'Calcs - ACA values'!AA48*$A$1)</f>
        <v>117813.1936</v>
      </c>
      <c r="AD48" s="27">
        <f>IFERROR(INDEX('APT Data'!$A46:$AF46,MATCH('Calcs - New values'!AD$3,'APT Data'!$A$1:$AF$1,0))+((('Calcs - ACA values'!AB48)-(INDEX('APT Data'!$A46:$AF46,MATCH('Calcs - New values'!AD$3,'APT Data'!$A$1:$AF$1,0))))*$A$1),'Calcs - ACA values'!AB48*$A$1)</f>
        <v>45005.04</v>
      </c>
      <c r="AE48" s="27">
        <f>IFERROR(INDEX('APT Data'!$A46:$AF46,MATCH('Calcs - New values'!AE$3,'APT Data'!$A$1:$AF$1,0))+((('Calcs - ACA values'!AC48)-(INDEX('APT Data'!$A46:$AF46,MATCH('Calcs - New values'!AE$3,'APT Data'!$A$1:$AF$1,0))))*$A$1),'Calcs - ACA values'!AC48*$A$1)</f>
        <v>70007.839999999997</v>
      </c>
      <c r="AF48" s="27">
        <f>IFERROR(INDEX('APT Data'!$A46:$AF46,MATCH('Calcs - New values'!AF$3,'APT Data'!$A$1:$AF$1,0))+((('Calcs - ACA values'!AD48)-(INDEX('APT Data'!$A46:$AF46,MATCH('Calcs - New values'!AF$3,'APT Data'!$A$1:$AF$1,0))))*$A$1),'Calcs - ACA values'!AD48*$A$1)</f>
        <v>0</v>
      </c>
      <c r="AG48" s="27">
        <f>IFERROR(INDEX('APT Data'!$A46:$AF46,MATCH('Calcs - New values'!AG$3,'APT Data'!$A$1:$AF$1,0))+((('Calcs - ACA values'!AE48)-(INDEX('APT Data'!$A46:$AF46,MATCH('Calcs - New values'!AG$3,'APT Data'!$A$1:$AF$1,0))))*$A$1),'Calcs - ACA values'!AE48*$A$1)</f>
        <v>900.10080000000005</v>
      </c>
      <c r="AH48" s="27">
        <f>IFERROR(INDEX('APT Data'!$A46:$AF46,MATCH('Calcs - New values'!AH$3,'APT Data'!$A$1:$AF$1,0))+((('Calcs - ACA values'!AF48)-(INDEX('APT Data'!$A46:$AF46,MATCH('Calcs - New values'!AH$3,'APT Data'!$A$1:$AF$1,0))))*$A$1),'Calcs - ACA values'!AF48*$A$1)</f>
        <v>1290.1444799999999</v>
      </c>
    </row>
    <row r="49" spans="1:34" x14ac:dyDescent="0.35">
      <c r="A49" s="11">
        <v>350</v>
      </c>
      <c r="B49" s="11" t="b">
        <f>A49='Calcs - ACA values'!A49</f>
        <v>1</v>
      </c>
      <c r="C49" s="11" t="b">
        <f>A49='APT Data'!A47</f>
        <v>1</v>
      </c>
      <c r="D49" s="18" t="s">
        <v>50</v>
      </c>
      <c r="E49" s="27">
        <f>IFERROR(INDEX('APT Data'!$A47:$AF47,MATCH('Calcs - New values'!E$3,'APT Data'!$A$1:$AF$1,0))+((('Calcs - ACA values'!C49)-(INDEX('APT Data'!$A47:$AF47,MATCH('Calcs - New values'!E$3,'APT Data'!$A$1:$AF$1,0))))*$A$1),'Calcs - ACA values'!C49*$A$1)</f>
        <v>3139.7392799999998</v>
      </c>
      <c r="F49" s="27">
        <f>IFERROR(INDEX('APT Data'!$A47:$AF47,MATCH('Calcs - New values'!F$3,'APT Data'!$A$1:$AF$1,0))+((('Calcs - ACA values'!D49)-(INDEX('APT Data'!$A47:$AF47,MATCH('Calcs - New values'!F$3,'APT Data'!$A$1:$AF$1,0))))*$A$1),'Calcs - ACA values'!D49*$A$1)</f>
        <v>4427.6054399999994</v>
      </c>
      <c r="G49" s="27">
        <f>IFERROR(INDEX('APT Data'!$A47:$AF47,MATCH('Calcs - New values'!G$3,'APT Data'!$A$1:$AF$1,0))+((('Calcs - ACA values'!E49)-(INDEX('APT Data'!$A47:$AF47,MATCH('Calcs - New values'!G$3,'APT Data'!$A$1:$AF$1,0))))*$A$1),'Calcs - ACA values'!E49*$A$1)</f>
        <v>4989.6016799999998</v>
      </c>
      <c r="H49" s="27">
        <f>IFERROR(INDEX('APT Data'!$A47:$AF47,MATCH('Calcs - New values'!H$3,'APT Data'!$A$1:$AF$1,0))+((('Calcs - ACA values'!F49)-(INDEX('APT Data'!$A47:$AF47,MATCH('Calcs - New values'!H$3,'APT Data'!$A$1:$AF$1,0))))*$A$1),'Calcs - ACA values'!F49*$A$1)</f>
        <v>578.08199999999999</v>
      </c>
      <c r="I49" s="27">
        <f>IFERROR(INDEX('APT Data'!$A47:$AF47,MATCH('Calcs - New values'!I$3,'APT Data'!$A$1:$AF$1,0))+((('Calcs - ACA values'!G49)-(INDEX('APT Data'!$A47:$AF47,MATCH('Calcs - New values'!I$3,'APT Data'!$A$1:$AF$1,0))))*$A$1),'Calcs - ACA values'!G49*$A$1)</f>
        <v>844.50239999999997</v>
      </c>
      <c r="J49" s="27">
        <f>IFERROR(INDEX('APT Data'!$A47:$AF47,MATCH('Calcs - New values'!J$3,'APT Data'!$A$1:$AF$1,0))+((('Calcs - ACA values'!H49)-(INDEX('APT Data'!$A47:$AF47,MATCH('Calcs - New values'!J$3,'APT Data'!$A$1:$AF$1,0))))*$A$1),'Calcs - ACA values'!H49*$A$1)</f>
        <v>422.06561025000002</v>
      </c>
      <c r="K49" s="27">
        <f>IFERROR(INDEX('APT Data'!$A47:$AF47,MATCH('Calcs - New values'!K$3,'APT Data'!$A$1:$AF$1,0))+((('Calcs - ACA values'!I49)-(INDEX('APT Data'!$A47:$AF47,MATCH('Calcs - New values'!K$3,'APT Data'!$A$1:$AF$1,0))))*$A$1),'Calcs - ACA values'!I49*$A$1)</f>
        <v>422.06561025000002</v>
      </c>
      <c r="L49" s="27">
        <f>IFERROR(INDEX('APT Data'!$A47:$AF47,MATCH('Calcs - New values'!L$3,'APT Data'!$A$1:$AF$1,0))+((('Calcs - ACA values'!J49)-(INDEX('APT Data'!$A47:$AF47,MATCH('Calcs - New values'!L$3,'APT Data'!$A$1:$AF$1,0))))*$A$1),'Calcs - ACA values'!J49*$A$1)</f>
        <v>623.32320000000004</v>
      </c>
      <c r="M49" s="27">
        <f>IFERROR(INDEX('APT Data'!$A47:$AF47,MATCH('Calcs - New values'!M$3,'APT Data'!$A$1:$AF$1,0))+((('Calcs - ACA values'!K49)-(INDEX('APT Data'!$A47:$AF47,MATCH('Calcs - New values'!M$3,'APT Data'!$A$1:$AF$1,0))))*$A$1),'Calcs - ACA values'!K49*$A$1)</f>
        <v>869.63639999999998</v>
      </c>
      <c r="N49" s="27">
        <f>IFERROR(INDEX('APT Data'!$A47:$AF47,MATCH('Calcs - New values'!N$3,'APT Data'!$A$1:$AF$1,0))+((('Calcs - ACA values'!L49)-(INDEX('APT Data'!$A47:$AF47,MATCH('Calcs - New values'!N$3,'APT Data'!$A$1:$AF$1,0))))*$A$1),'Calcs - ACA values'!L49*$A$1)</f>
        <v>477.54599999999999</v>
      </c>
      <c r="O49" s="27">
        <f>IFERROR(INDEX('APT Data'!$A47:$AF47,MATCH('Calcs - New values'!O$3,'APT Data'!$A$1:$AF$1,0))+((('Calcs - ACA values'!M49)-(INDEX('APT Data'!$A47:$AF47,MATCH('Calcs - New values'!O$3,'APT Data'!$A$1:$AF$1,0))))*$A$1),'Calcs - ACA values'!M49*$A$1)</f>
        <v>683.64479999999992</v>
      </c>
      <c r="P49" s="27">
        <f>IFERROR(INDEX('APT Data'!$A47:$AF47,MATCH('Calcs - New values'!P$3,'APT Data'!$A$1:$AF$1,0))+((('Calcs - ACA values'!N49)-(INDEX('APT Data'!$A47:$AF47,MATCH('Calcs - New values'!P$3,'APT Data'!$A$1:$AF$1,0))))*$A$1),'Calcs - ACA values'!N49*$A$1)</f>
        <v>447.3852</v>
      </c>
      <c r="Q49" s="27">
        <f>IFERROR(INDEX('APT Data'!$A47:$AF47,MATCH('Calcs - New values'!Q$3,'APT Data'!$A$1:$AF$1,0))+((('Calcs - ACA values'!O49)-(INDEX('APT Data'!$A47:$AF47,MATCH('Calcs - New values'!Q$3,'APT Data'!$A$1:$AF$1,0))))*$A$1),'Calcs - ACA values'!O49*$A$1)</f>
        <v>633.3768</v>
      </c>
      <c r="R49" s="27">
        <f>IFERROR(INDEX('APT Data'!$A47:$AF47,MATCH('Calcs - New values'!R$3,'APT Data'!$A$1:$AF$1,0))+((('Calcs - ACA values'!P49)-(INDEX('APT Data'!$A47:$AF47,MATCH('Calcs - New values'!R$3,'APT Data'!$A$1:$AF$1,0))))*$A$1),'Calcs - ACA values'!P49*$A$1)</f>
        <v>412.19759999999997</v>
      </c>
      <c r="S49" s="27">
        <f>IFERROR(INDEX('APT Data'!$A47:$AF47,MATCH('Calcs - New values'!S$3,'APT Data'!$A$1:$AF$1,0))+((('Calcs - ACA values'!Q49)-(INDEX('APT Data'!$A47:$AF47,MATCH('Calcs - New values'!S$3,'APT Data'!$A$1:$AF$1,0))))*$A$1),'Calcs - ACA values'!Q49*$A$1)</f>
        <v>583.10879999999997</v>
      </c>
      <c r="T49" s="27">
        <f>IFERROR(INDEX('APT Data'!$A47:$AF47,MATCH('Calcs - New values'!T$3,'APT Data'!$A$1:$AF$1,0))+((('Calcs - ACA values'!R49)-(INDEX('APT Data'!$A47:$AF47,MATCH('Calcs - New values'!T$3,'APT Data'!$A$1:$AF$1,0))))*$A$1),'Calcs - ACA values'!R49*$A$1)</f>
        <v>261.39359999999999</v>
      </c>
      <c r="U49" s="27">
        <f>IFERROR(INDEX('APT Data'!$A47:$AF47,MATCH('Calcs - New values'!U$3,'APT Data'!$A$1:$AF$1,0))+((('Calcs - ACA values'!S49)-(INDEX('APT Data'!$A47:$AF47,MATCH('Calcs - New values'!U$3,'APT Data'!$A$1:$AF$1,0))))*$A$1),'Calcs - ACA values'!S49*$A$1)</f>
        <v>417.22439999999995</v>
      </c>
      <c r="V49" s="27">
        <f>IFERROR(INDEX('APT Data'!$A47:$AF47,MATCH('Calcs - New values'!V$3,'APT Data'!$A$1:$AF$1,0))+((('Calcs - ACA values'!T49)-(INDEX('APT Data'!$A47:$AF47,MATCH('Calcs - New values'!V$3,'APT Data'!$A$1:$AF$1,0))))*$A$1),'Calcs - ACA values'!T49*$A$1)</f>
        <v>216.1524</v>
      </c>
      <c r="W49" s="27">
        <f>IFERROR(INDEX('APT Data'!$A47:$AF47,MATCH('Calcs - New values'!W$3,'APT Data'!$A$1:$AF$1,0))+((('Calcs - ACA values'!U49)-(INDEX('APT Data'!$A47:$AF47,MATCH('Calcs - New values'!W$3,'APT Data'!$A$1:$AF$1,0))))*$A$1),'Calcs - ACA values'!U49*$A$1)</f>
        <v>311.66160000000002</v>
      </c>
      <c r="X49" s="27">
        <f>IFERROR(INDEX('APT Data'!$A47:$AF47,MATCH('Calcs - New values'!X$3,'APT Data'!$A$1:$AF$1,0))+((('Calcs - ACA values'!V49)-(INDEX('APT Data'!$A47:$AF47,MATCH('Calcs - New values'!X$3,'APT Data'!$A$1:$AF$1,0))))*$A$1),'Calcs - ACA values'!V49*$A$1)</f>
        <v>1100.8692000000001</v>
      </c>
      <c r="Y49" s="27">
        <f>IFERROR(INDEX('APT Data'!$A47:$AF47,MATCH('Calcs - New values'!Y$3,'APT Data'!$A$1:$AF$1,0))+((('Calcs - ACA values'!W49)-(INDEX('APT Data'!$A47:$AF47,MATCH('Calcs - New values'!Y$3,'APT Data'!$A$1:$AF$1,0))))*$A$1),'Calcs - ACA values'!W49*$A$1)</f>
        <v>1668.8975999999998</v>
      </c>
      <c r="Z49" s="27">
        <f>IFERROR(INDEX('APT Data'!$A47:$AF47,MATCH('Calcs - New values'!Z$3,'APT Data'!$A$1:$AF$1,0))+((('Calcs - ACA values'!X49)-(INDEX('APT Data'!$A47:$AF47,MATCH('Calcs - New values'!Z$3,'APT Data'!$A$1:$AF$1,0))))*$A$1),'Calcs - ACA values'!X49*$A$1)</f>
        <v>552.94799999999998</v>
      </c>
      <c r="AA49" s="27">
        <f>IFERROR(INDEX('APT Data'!$A47:$AF47,MATCH('Calcs - New values'!AA$3,'APT Data'!$A$1:$AF$1,0))+((('Calcs - ACA values'!Y49)-(INDEX('APT Data'!$A47:$AF47,MATCH('Calcs - New values'!AA$3,'APT Data'!$A$1:$AF$1,0))))*$A$1),'Calcs - ACA values'!Y49*$A$1)</f>
        <v>1492.9595999999999</v>
      </c>
      <c r="AB49" s="27">
        <f>IFERROR(INDEX('APT Data'!$A47:$AF47,MATCH('Calcs - New values'!AB$3,'APT Data'!$A$1:$AF$1,0))+((('Calcs - ACA values'!Z49)-(INDEX('APT Data'!$A47:$AF47,MATCH('Calcs - New values'!AB$3,'APT Data'!$A$1:$AF$1,0))))*$A$1),'Calcs - ACA values'!Z49*$A$1)</f>
        <v>118431.408</v>
      </c>
      <c r="AC49" s="27">
        <f>IFERROR(INDEX('APT Data'!$A47:$AF47,MATCH('Calcs - New values'!AC$3,'APT Data'!$A$1:$AF$1,0))+((('Calcs - ACA values'!AA49)-(INDEX('APT Data'!$A47:$AF47,MATCH('Calcs - New values'!AC$3,'APT Data'!$A$1:$AF$1,0))))*$A$1),'Calcs - ACA values'!AA49*$A$1)</f>
        <v>118431.408</v>
      </c>
      <c r="AD49" s="27">
        <f>IFERROR(INDEX('APT Data'!$A47:$AF47,MATCH('Calcs - New values'!AD$3,'APT Data'!$A$1:$AF$1,0))+((('Calcs - ACA values'!AB49)-(INDEX('APT Data'!$A47:$AF47,MATCH('Calcs - New values'!AD$3,'APT Data'!$A$1:$AF$1,0))))*$A$1),'Calcs - ACA values'!AB49*$A$1)</f>
        <v>4524.5250000000005</v>
      </c>
      <c r="AE49" s="27">
        <f>IFERROR(INDEX('APT Data'!$A47:$AF47,MATCH('Calcs - New values'!AE$3,'APT Data'!$A$1:$AF$1,0))+((('Calcs - ACA values'!AC49)-(INDEX('APT Data'!$A47:$AF47,MATCH('Calcs - New values'!AE$3,'APT Data'!$A$1:$AF$1,0))))*$A$1),'Calcs - ACA values'!AC49*$A$1)</f>
        <v>7038.1500000000005</v>
      </c>
      <c r="AF49" s="27">
        <f>IFERROR(INDEX('APT Data'!$A47:$AF47,MATCH('Calcs - New values'!AF$3,'APT Data'!$A$1:$AF$1,0))+((('Calcs - ACA values'!AD49)-(INDEX('APT Data'!$A47:$AF47,MATCH('Calcs - New values'!AF$3,'APT Data'!$A$1:$AF$1,0))))*$A$1),'Calcs - ACA values'!AD49*$A$1)</f>
        <v>0</v>
      </c>
      <c r="AG49" s="27">
        <f>IFERROR(INDEX('APT Data'!$A47:$AF47,MATCH('Calcs - New values'!AG$3,'APT Data'!$A$1:$AF$1,0))+((('Calcs - ACA values'!AE49)-(INDEX('APT Data'!$A47:$AF47,MATCH('Calcs - New values'!AG$3,'APT Data'!$A$1:$AF$1,0))))*$A$1),'Calcs - ACA values'!AE49*$A$1)</f>
        <v>904.82399999999996</v>
      </c>
      <c r="AH49" s="27">
        <f>IFERROR(INDEX('APT Data'!$A47:$AF47,MATCH('Calcs - New values'!AH$3,'APT Data'!$A$1:$AF$1,0))+((('Calcs - ACA values'!AF49)-(INDEX('APT Data'!$A47:$AF47,MATCH('Calcs - New values'!AH$3,'APT Data'!$A$1:$AF$1,0))))*$A$1),'Calcs - ACA values'!AF49*$A$1)</f>
        <v>1296.9143999999999</v>
      </c>
    </row>
    <row r="50" spans="1:34" x14ac:dyDescent="0.35">
      <c r="A50" s="11">
        <v>351</v>
      </c>
      <c r="B50" s="11" t="b">
        <f>A50='Calcs - ACA values'!A50</f>
        <v>1</v>
      </c>
      <c r="C50" s="11" t="b">
        <f>A50='APT Data'!A48</f>
        <v>1</v>
      </c>
      <c r="D50" s="18" t="s">
        <v>51</v>
      </c>
      <c r="E50" s="27">
        <f>IFERROR(INDEX('APT Data'!$A48:$AF48,MATCH('Calcs - New values'!E$3,'APT Data'!$A$1:$AF$1,0))+((('Calcs - ACA values'!C50)-(INDEX('APT Data'!$A48:$AF48,MATCH('Calcs - New values'!E$3,'APT Data'!$A$1:$AF$1,0))))*$A$1),'Calcs - ACA values'!C50*$A$1)</f>
        <v>3124.7020349999998</v>
      </c>
      <c r="F50" s="27">
        <f>IFERROR(INDEX('APT Data'!$A48:$AF48,MATCH('Calcs - New values'!F$3,'APT Data'!$A$1:$AF$1,0))+((('Calcs - ACA values'!D50)-(INDEX('APT Data'!$A48:$AF48,MATCH('Calcs - New values'!F$3,'APT Data'!$A$1:$AF$1,0))))*$A$1),'Calcs - ACA values'!D50*$A$1)</f>
        <v>4406.4001799999996</v>
      </c>
      <c r="G50" s="27">
        <f>IFERROR(INDEX('APT Data'!$A48:$AF48,MATCH('Calcs - New values'!G$3,'APT Data'!$A$1:$AF$1,0))+((('Calcs - ACA values'!E50)-(INDEX('APT Data'!$A48:$AF48,MATCH('Calcs - New values'!G$3,'APT Data'!$A$1:$AF$1,0))))*$A$1),'Calcs - ACA values'!E50*$A$1)</f>
        <v>4965.7048350000005</v>
      </c>
      <c r="H50" s="27">
        <f>IFERROR(INDEX('APT Data'!$A48:$AF48,MATCH('Calcs - New values'!H$3,'APT Data'!$A$1:$AF$1,0))+((('Calcs - ACA values'!F50)-(INDEX('APT Data'!$A48:$AF48,MATCH('Calcs - New values'!H$3,'APT Data'!$A$1:$AF$1,0))))*$A$1),'Calcs - ACA values'!F50*$A$1)</f>
        <v>575.31337499999995</v>
      </c>
      <c r="I50" s="27">
        <f>IFERROR(INDEX('APT Data'!$A48:$AF48,MATCH('Calcs - New values'!I$3,'APT Data'!$A$1:$AF$1,0))+((('Calcs - ACA values'!G50)-(INDEX('APT Data'!$A48:$AF48,MATCH('Calcs - New values'!I$3,'APT Data'!$A$1:$AF$1,0))))*$A$1),'Calcs - ACA values'!G50*$A$1)</f>
        <v>840.45780000000002</v>
      </c>
      <c r="J50" s="27">
        <f>IFERROR(INDEX('APT Data'!$A48:$AF48,MATCH('Calcs - New values'!J$3,'APT Data'!$A$1:$AF$1,0))+((('Calcs - ACA values'!H50)-(INDEX('APT Data'!$A48:$AF48,MATCH('Calcs - New values'!J$3,'APT Data'!$A$1:$AF$1,0))))*$A$1),'Calcs - ACA values'!H50*$A$1)</f>
        <v>460.25069999999999</v>
      </c>
      <c r="K50" s="27">
        <f>IFERROR(INDEX('APT Data'!$A48:$AF48,MATCH('Calcs - New values'!K$3,'APT Data'!$A$1:$AF$1,0))+((('Calcs - ACA values'!I50)-(INDEX('APT Data'!$A48:$AF48,MATCH('Calcs - New values'!K$3,'APT Data'!$A$1:$AF$1,0))))*$A$1),'Calcs - ACA values'!I50*$A$1)</f>
        <v>460.25069999999999</v>
      </c>
      <c r="L50" s="27">
        <f>IFERROR(INDEX('APT Data'!$A48:$AF48,MATCH('Calcs - New values'!L$3,'APT Data'!$A$1:$AF$1,0))+((('Calcs - ACA values'!J50)-(INDEX('APT Data'!$A48:$AF48,MATCH('Calcs - New values'!L$3,'APT Data'!$A$1:$AF$1,0))))*$A$1),'Calcs - ACA values'!J50*$A$1)</f>
        <v>620.33789999999999</v>
      </c>
      <c r="M50" s="27">
        <f>IFERROR(INDEX('APT Data'!$A48:$AF48,MATCH('Calcs - New values'!M$3,'APT Data'!$A$1:$AF$1,0))+((('Calcs - ACA values'!K50)-(INDEX('APT Data'!$A48:$AF48,MATCH('Calcs - New values'!M$3,'APT Data'!$A$1:$AF$1,0))))*$A$1),'Calcs - ACA values'!K50*$A$1)</f>
        <v>865.47142499999995</v>
      </c>
      <c r="N50" s="27">
        <f>IFERROR(INDEX('APT Data'!$A48:$AF48,MATCH('Calcs - New values'!N$3,'APT Data'!$A$1:$AF$1,0))+((('Calcs - ACA values'!L50)-(INDEX('APT Data'!$A48:$AF48,MATCH('Calcs - New values'!N$3,'APT Data'!$A$1:$AF$1,0))))*$A$1),'Calcs - ACA values'!L50*$A$1)</f>
        <v>475.25887499999999</v>
      </c>
      <c r="O50" s="27">
        <f>IFERROR(INDEX('APT Data'!$A48:$AF48,MATCH('Calcs - New values'!O$3,'APT Data'!$A$1:$AF$1,0))+((('Calcs - ACA values'!M50)-(INDEX('APT Data'!$A48:$AF48,MATCH('Calcs - New values'!O$3,'APT Data'!$A$1:$AF$1,0))))*$A$1),'Calcs - ACA values'!M50*$A$1)</f>
        <v>680.37059999999997</v>
      </c>
      <c r="P50" s="27">
        <f>IFERROR(INDEX('APT Data'!$A48:$AF48,MATCH('Calcs - New values'!P$3,'APT Data'!$A$1:$AF$1,0))+((('Calcs - ACA values'!N50)-(INDEX('APT Data'!$A48:$AF48,MATCH('Calcs - New values'!P$3,'APT Data'!$A$1:$AF$1,0))))*$A$1),'Calcs - ACA values'!N50*$A$1)</f>
        <v>445.242525</v>
      </c>
      <c r="Q50" s="27">
        <f>IFERROR(INDEX('APT Data'!$A48:$AF48,MATCH('Calcs - New values'!Q$3,'APT Data'!$A$1:$AF$1,0))+((('Calcs - ACA values'!O50)-(INDEX('APT Data'!$A48:$AF48,MATCH('Calcs - New values'!Q$3,'APT Data'!$A$1:$AF$1,0))))*$A$1),'Calcs - ACA values'!O50*$A$1)</f>
        <v>630.34334999999999</v>
      </c>
      <c r="R50" s="27">
        <f>IFERROR(INDEX('APT Data'!$A48:$AF48,MATCH('Calcs - New values'!R$3,'APT Data'!$A$1:$AF$1,0))+((('Calcs - ACA values'!P50)-(INDEX('APT Data'!$A48:$AF48,MATCH('Calcs - New values'!R$3,'APT Data'!$A$1:$AF$1,0))))*$A$1),'Calcs - ACA values'!P50*$A$1)</f>
        <v>410.22345000000001</v>
      </c>
      <c r="S50" s="27">
        <f>IFERROR(INDEX('APT Data'!$A48:$AF48,MATCH('Calcs - New values'!S$3,'APT Data'!$A$1:$AF$1,0))+((('Calcs - ACA values'!Q50)-(INDEX('APT Data'!$A48:$AF48,MATCH('Calcs - New values'!S$3,'APT Data'!$A$1:$AF$1,0))))*$A$1),'Calcs - ACA values'!Q50*$A$1)</f>
        <v>580.31610000000001</v>
      </c>
      <c r="T50" s="27">
        <f>IFERROR(INDEX('APT Data'!$A48:$AF48,MATCH('Calcs - New values'!T$3,'APT Data'!$A$1:$AF$1,0))+((('Calcs - ACA values'!R50)-(INDEX('APT Data'!$A48:$AF48,MATCH('Calcs - New values'!T$3,'APT Data'!$A$1:$AF$1,0))))*$A$1),'Calcs - ACA values'!R50*$A$1)</f>
        <v>260.14170000000001</v>
      </c>
      <c r="U50" s="27">
        <f>IFERROR(INDEX('APT Data'!$A48:$AF48,MATCH('Calcs - New values'!U$3,'APT Data'!$A$1:$AF$1,0))+((('Calcs - ACA values'!S50)-(INDEX('APT Data'!$A48:$AF48,MATCH('Calcs - New values'!U$3,'APT Data'!$A$1:$AF$1,0))))*$A$1),'Calcs - ACA values'!S50*$A$1)</f>
        <v>415.22617500000001</v>
      </c>
      <c r="V50" s="27">
        <f>IFERROR(INDEX('APT Data'!$A48:$AF48,MATCH('Calcs - New values'!V$3,'APT Data'!$A$1:$AF$1,0))+((('Calcs - ACA values'!T50)-(INDEX('APT Data'!$A48:$AF48,MATCH('Calcs - New values'!V$3,'APT Data'!$A$1:$AF$1,0))))*$A$1),'Calcs - ACA values'!T50*$A$1)</f>
        <v>215.117175</v>
      </c>
      <c r="W50" s="27">
        <f>IFERROR(INDEX('APT Data'!$A48:$AF48,MATCH('Calcs - New values'!W$3,'APT Data'!$A$1:$AF$1,0))+((('Calcs - ACA values'!U50)-(INDEX('APT Data'!$A48:$AF48,MATCH('Calcs - New values'!W$3,'APT Data'!$A$1:$AF$1,0))))*$A$1),'Calcs - ACA values'!U50*$A$1)</f>
        <v>310.16895</v>
      </c>
      <c r="X50" s="27">
        <f>IFERROR(INDEX('APT Data'!$A48:$AF48,MATCH('Calcs - New values'!X$3,'APT Data'!$A$1:$AF$1,0))+((('Calcs - ACA values'!V50)-(INDEX('APT Data'!$A48:$AF48,MATCH('Calcs - New values'!X$3,'APT Data'!$A$1:$AF$1,0))))*$A$1),'Calcs - ACA values'!V50*$A$1)</f>
        <v>1095.596775</v>
      </c>
      <c r="Y50" s="27">
        <f>IFERROR(INDEX('APT Data'!$A48:$AF48,MATCH('Calcs - New values'!Y$3,'APT Data'!$A$1:$AF$1,0))+((('Calcs - ACA values'!W50)-(INDEX('APT Data'!$A48:$AF48,MATCH('Calcs - New values'!Y$3,'APT Data'!$A$1:$AF$1,0))))*$A$1),'Calcs - ACA values'!W50*$A$1)</f>
        <v>1660.9047</v>
      </c>
      <c r="Z50" s="27">
        <f>IFERROR(INDEX('APT Data'!$A48:$AF48,MATCH('Calcs - New values'!Z$3,'APT Data'!$A$1:$AF$1,0))+((('Calcs - ACA values'!X50)-(INDEX('APT Data'!$A48:$AF48,MATCH('Calcs - New values'!Z$3,'APT Data'!$A$1:$AF$1,0))))*$A$1),'Calcs - ACA values'!X50*$A$1)</f>
        <v>550.29975000000002</v>
      </c>
      <c r="AA50" s="27">
        <f>IFERROR(INDEX('APT Data'!$A48:$AF48,MATCH('Calcs - New values'!AA$3,'APT Data'!$A$1:$AF$1,0))+((('Calcs - ACA values'!Y50)-(INDEX('APT Data'!$A48:$AF48,MATCH('Calcs - New values'!AA$3,'APT Data'!$A$1:$AF$1,0))))*$A$1),'Calcs - ACA values'!Y50*$A$1)</f>
        <v>1485.8093249999999</v>
      </c>
      <c r="AB50" s="27">
        <f>IFERROR(INDEX('APT Data'!$A48:$AF48,MATCH('Calcs - New values'!AB$3,'APT Data'!$A$1:$AF$1,0))+((('Calcs - ACA values'!Z50)-(INDEX('APT Data'!$A48:$AF48,MATCH('Calcs - New values'!AB$3,'APT Data'!$A$1:$AF$1,0))))*$A$1),'Calcs - ACA values'!Z50*$A$1)</f>
        <v>117864.201</v>
      </c>
      <c r="AC50" s="27">
        <f>IFERROR(INDEX('APT Data'!$A48:$AF48,MATCH('Calcs - New values'!AC$3,'APT Data'!$A$1:$AF$1,0))+((('Calcs - ACA values'!AA50)-(INDEX('APT Data'!$A48:$AF48,MATCH('Calcs - New values'!AC$3,'APT Data'!$A$1:$AF$1,0))))*$A$1),'Calcs - ACA values'!AA50*$A$1)</f>
        <v>117864.201</v>
      </c>
      <c r="AD50" s="27">
        <f>IFERROR(INDEX('APT Data'!$A48:$AF48,MATCH('Calcs - New values'!AD$3,'APT Data'!$A$1:$AF$1,0))+((('Calcs - ACA values'!AB50)-(INDEX('APT Data'!$A48:$AF48,MATCH('Calcs - New values'!AD$3,'APT Data'!$A$1:$AF$1,0))))*$A$1),'Calcs - ACA values'!AB50*$A$1)</f>
        <v>4524.5250000000005</v>
      </c>
      <c r="AE50" s="27">
        <f>IFERROR(INDEX('APT Data'!$A48:$AF48,MATCH('Calcs - New values'!AE$3,'APT Data'!$A$1:$AF$1,0))+((('Calcs - ACA values'!AC50)-(INDEX('APT Data'!$A48:$AF48,MATCH('Calcs - New values'!AE$3,'APT Data'!$A$1:$AF$1,0))))*$A$1),'Calcs - ACA values'!AC50*$A$1)</f>
        <v>7038.1500000000005</v>
      </c>
      <c r="AF50" s="27">
        <f>IFERROR(INDEX('APT Data'!$A48:$AF48,MATCH('Calcs - New values'!AF$3,'APT Data'!$A$1:$AF$1,0))+((('Calcs - ACA values'!AD50)-(INDEX('APT Data'!$A48:$AF48,MATCH('Calcs - New values'!AF$3,'APT Data'!$A$1:$AF$1,0))))*$A$1),'Calcs - ACA values'!AD50*$A$1)</f>
        <v>0</v>
      </c>
      <c r="AG50" s="27">
        <f>IFERROR(INDEX('APT Data'!$A48:$AF48,MATCH('Calcs - New values'!AG$3,'APT Data'!$A$1:$AF$1,0))+((('Calcs - ACA values'!AE50)-(INDEX('APT Data'!$A48:$AF48,MATCH('Calcs - New values'!AG$3,'APT Data'!$A$1:$AF$1,0))))*$A$1),'Calcs - ACA values'!AE50*$A$1)</f>
        <v>900.4905</v>
      </c>
      <c r="AH50" s="27">
        <f>IFERROR(INDEX('APT Data'!$A48:$AF48,MATCH('Calcs - New values'!AH$3,'APT Data'!$A$1:$AF$1,0))+((('Calcs - ACA values'!AF50)-(INDEX('APT Data'!$A48:$AF48,MATCH('Calcs - New values'!AH$3,'APT Data'!$A$1:$AF$1,0))))*$A$1),'Calcs - ACA values'!AF50*$A$1)</f>
        <v>1290.7030500000001</v>
      </c>
    </row>
    <row r="51" spans="1:34" x14ac:dyDescent="0.35">
      <c r="A51" s="11">
        <v>352</v>
      </c>
      <c r="B51" s="11" t="b">
        <f>A51='Calcs - ACA values'!A51</f>
        <v>1</v>
      </c>
      <c r="C51" s="11" t="b">
        <f>A51='APT Data'!A49</f>
        <v>1</v>
      </c>
      <c r="D51" s="18" t="s">
        <v>52</v>
      </c>
      <c r="E51" s="27">
        <f>IFERROR(INDEX('APT Data'!$A49:$AF49,MATCH('Calcs - New values'!E$3,'APT Data'!$A$1:$AF$1,0))+((('Calcs - ACA values'!C51)-(INDEX('APT Data'!$A49:$AF49,MATCH('Calcs - New values'!E$3,'APT Data'!$A$1:$AF$1,0))))*$A$1),'Calcs - ACA values'!C51*$A$1)</f>
        <v>3450.9874595904002</v>
      </c>
      <c r="F51" s="27">
        <f>IFERROR(INDEX('APT Data'!$A49:$AF49,MATCH('Calcs - New values'!F$3,'APT Data'!$A$1:$AF$1,0))+((('Calcs - ACA values'!D51)-(INDEX('APT Data'!$A49:$AF49,MATCH('Calcs - New values'!F$3,'APT Data'!$A$1:$AF$1,0))))*$A$1),'Calcs - ACA values'!D51*$A$1)</f>
        <v>4619.3417837046009</v>
      </c>
      <c r="G51" s="27">
        <f>IFERROR(INDEX('APT Data'!$A49:$AF49,MATCH('Calcs - New values'!G$3,'APT Data'!$A$1:$AF$1,0))+((('Calcs - ACA values'!E51)-(INDEX('APT Data'!$A49:$AF49,MATCH('Calcs - New values'!G$3,'APT Data'!$A$1:$AF$1,0))))*$A$1),'Calcs - ACA values'!E51*$A$1)</f>
        <v>5261.966578783321</v>
      </c>
      <c r="H51" s="27">
        <f>IFERROR(INDEX('APT Data'!$A49:$AF49,MATCH('Calcs - New values'!H$3,'APT Data'!$A$1:$AF$1,0))+((('Calcs - ACA values'!F51)-(INDEX('APT Data'!$A49:$AF49,MATCH('Calcs - New values'!H$3,'APT Data'!$A$1:$AF$1,0))))*$A$1),'Calcs - ACA values'!F51*$A$1)</f>
        <v>527.90395680947995</v>
      </c>
      <c r="I51" s="27">
        <f>IFERROR(INDEX('APT Data'!$A49:$AF49,MATCH('Calcs - New values'!I$3,'APT Data'!$A$1:$AF$1,0))+((('Calcs - ACA values'!G51)-(INDEX('APT Data'!$A49:$AF49,MATCH('Calcs - New values'!I$3,'APT Data'!$A$1:$AF$1,0))))*$A$1),'Calcs - ACA values'!G51*$A$1)</f>
        <v>535.47796242107995</v>
      </c>
      <c r="J51" s="27">
        <f>IFERROR(INDEX('APT Data'!$A49:$AF49,MATCH('Calcs - New values'!J$3,'APT Data'!$A$1:$AF$1,0))+((('Calcs - ACA values'!H51)-(INDEX('APT Data'!$A49:$AF49,MATCH('Calcs - New values'!J$3,'APT Data'!$A$1:$AF$1,0))))*$A$1),'Calcs - ACA values'!H51*$A$1)</f>
        <v>46.250700000000002</v>
      </c>
      <c r="K51" s="27">
        <f>IFERROR(INDEX('APT Data'!$A49:$AF49,MATCH('Calcs - New values'!K$3,'APT Data'!$A$1:$AF$1,0))+((('Calcs - ACA values'!I51)-(INDEX('APT Data'!$A49:$AF49,MATCH('Calcs - New values'!K$3,'APT Data'!$A$1:$AF$1,0))))*$A$1),'Calcs - ACA values'!I51*$A$1)</f>
        <v>46.250700000000002</v>
      </c>
      <c r="L51" s="27">
        <f>IFERROR(INDEX('APT Data'!$A49:$AF49,MATCH('Calcs - New values'!L$3,'APT Data'!$A$1:$AF$1,0))+((('Calcs - ACA values'!J51)-(INDEX('APT Data'!$A49:$AF49,MATCH('Calcs - New values'!L$3,'APT Data'!$A$1:$AF$1,0))))*$A$1),'Calcs - ACA values'!J51*$A$1)</f>
        <v>605.84485256940002</v>
      </c>
      <c r="M51" s="27">
        <f>IFERROR(INDEX('APT Data'!$A49:$AF49,MATCH('Calcs - New values'!M$3,'APT Data'!$A$1:$AF$1,0))+((('Calcs - ACA values'!K51)-(INDEX('APT Data'!$A49:$AF49,MATCH('Calcs - New values'!M$3,'APT Data'!$A$1:$AF$1,0))))*$A$1),'Calcs - ACA values'!K51*$A$1)</f>
        <v>562.783132626</v>
      </c>
      <c r="N51" s="27">
        <f>IFERROR(INDEX('APT Data'!$A49:$AF49,MATCH('Calcs - New values'!N$3,'APT Data'!$A$1:$AF$1,0))+((('Calcs - ACA values'!L51)-(INDEX('APT Data'!$A49:$AF49,MATCH('Calcs - New values'!N$3,'APT Data'!$A$1:$AF$1,0))))*$A$1),'Calcs - ACA values'!L51*$A$1)</f>
        <v>513.07710807695992</v>
      </c>
      <c r="O51" s="27">
        <f>IFERROR(INDEX('APT Data'!$A49:$AF49,MATCH('Calcs - New values'!O$3,'APT Data'!$A$1:$AF$1,0))+((('Calcs - ACA values'!M51)-(INDEX('APT Data'!$A49:$AF49,MATCH('Calcs - New values'!O$3,'APT Data'!$A$1:$AF$1,0))))*$A$1),'Calcs - ACA values'!M51*$A$1)</f>
        <v>486.97104946079997</v>
      </c>
      <c r="P51" s="27">
        <f>IFERROR(INDEX('APT Data'!$A49:$AF49,MATCH('Calcs - New values'!P$3,'APT Data'!$A$1:$AF$1,0))+((('Calcs - ACA values'!N51)-(INDEX('APT Data'!$A49:$AF49,MATCH('Calcs - New values'!P$3,'APT Data'!$A$1:$AF$1,0))))*$A$1),'Calcs - ACA values'!N51*$A$1)</f>
        <v>459.52889058311996</v>
      </c>
      <c r="Q51" s="27">
        <f>IFERROR(INDEX('APT Data'!$A49:$AF49,MATCH('Calcs - New values'!Q$3,'APT Data'!$A$1:$AF$1,0))+((('Calcs - ACA values'!O51)-(INDEX('APT Data'!$A49:$AF49,MATCH('Calcs - New values'!Q$3,'APT Data'!$A$1:$AF$1,0))))*$A$1),'Calcs - ACA values'!O51*$A$1)</f>
        <v>420.91845741791997</v>
      </c>
      <c r="R51" s="27">
        <f>IFERROR(INDEX('APT Data'!$A49:$AF49,MATCH('Calcs - New values'!R$3,'APT Data'!$A$1:$AF$1,0))+((('Calcs - ACA values'!P51)-(INDEX('APT Data'!$A49:$AF49,MATCH('Calcs - New values'!R$3,'APT Data'!$A$1:$AF$1,0))))*$A$1),'Calcs - ACA values'!P51*$A$1)</f>
        <v>406.42672517327998</v>
      </c>
      <c r="S51" s="27">
        <f>IFERROR(INDEX('APT Data'!$A49:$AF49,MATCH('Calcs - New values'!S$3,'APT Data'!$A$1:$AF$1,0))+((('Calcs - ACA values'!Q51)-(INDEX('APT Data'!$A49:$AF49,MATCH('Calcs - New values'!S$3,'APT Data'!$A$1:$AF$1,0))))*$A$1),'Calcs - ACA values'!Q51*$A$1)</f>
        <v>282.39827169911996</v>
      </c>
      <c r="T51" s="27">
        <f>IFERROR(INDEX('APT Data'!$A49:$AF49,MATCH('Calcs - New values'!T$3,'APT Data'!$A$1:$AF$1,0))+((('Calcs - ACA values'!R51)-(INDEX('APT Data'!$A49:$AF49,MATCH('Calcs - New values'!T$3,'APT Data'!$A$1:$AF$1,0))))*$A$1),'Calcs - ACA values'!R51*$A$1)</f>
        <v>362.73934609067999</v>
      </c>
      <c r="U51" s="27">
        <f>IFERROR(INDEX('APT Data'!$A49:$AF49,MATCH('Calcs - New values'!U$3,'APT Data'!$A$1:$AF$1,0))+((('Calcs - ACA values'!S51)-(INDEX('APT Data'!$A49:$AF49,MATCH('Calcs - New values'!U$3,'APT Data'!$A$1:$AF$1,0))))*$A$1),'Calcs - ACA values'!S51*$A$1)</f>
        <v>231.48159179999996</v>
      </c>
      <c r="V51" s="27">
        <f>IFERROR(INDEX('APT Data'!$A49:$AF49,MATCH('Calcs - New values'!V$3,'APT Data'!$A$1:$AF$1,0))+((('Calcs - ACA values'!T51)-(INDEX('APT Data'!$A49:$AF49,MATCH('Calcs - New values'!V$3,'APT Data'!$A$1:$AF$1,0))))*$A$1),'Calcs - ACA values'!T51*$A$1)</f>
        <v>303.85938194831999</v>
      </c>
      <c r="W51" s="27">
        <f>IFERROR(INDEX('APT Data'!$A49:$AF49,MATCH('Calcs - New values'!W$3,'APT Data'!$A$1:$AF$1,0))+((('Calcs - ACA values'!U51)-(INDEX('APT Data'!$A49:$AF49,MATCH('Calcs - New values'!W$3,'APT Data'!$A$1:$AF$1,0))))*$A$1),'Calcs - ACA values'!U51*$A$1)</f>
        <v>166.56892765764002</v>
      </c>
      <c r="X51" s="27">
        <f>IFERROR(INDEX('APT Data'!$A49:$AF49,MATCH('Calcs - New values'!X$3,'APT Data'!$A$1:$AF$1,0))+((('Calcs - ACA values'!V51)-(INDEX('APT Data'!$A49:$AF49,MATCH('Calcs - New values'!X$3,'APT Data'!$A$1:$AF$1,0))))*$A$1),'Calcs - ACA values'!V51*$A$1)</f>
        <v>733.69948900067993</v>
      </c>
      <c r="Y51" s="27">
        <f>IFERROR(INDEX('APT Data'!$A49:$AF49,MATCH('Calcs - New values'!Y$3,'APT Data'!$A$1:$AF$1,0))+((('Calcs - ACA values'!W51)-(INDEX('APT Data'!$A49:$AF49,MATCH('Calcs - New values'!Y$3,'APT Data'!$A$1:$AF$1,0))))*$A$1),'Calcs - ACA values'!W51*$A$1)</f>
        <v>2837.7307500000002</v>
      </c>
      <c r="Z51" s="27">
        <f>IFERROR(INDEX('APT Data'!$A49:$AF49,MATCH('Calcs - New values'!Z$3,'APT Data'!$A$1:$AF$1,0))+((('Calcs - ACA values'!X51)-(INDEX('APT Data'!$A49:$AF49,MATCH('Calcs - New values'!Z$3,'APT Data'!$A$1:$AF$1,0))))*$A$1),'Calcs - ACA values'!X51*$A$1)</f>
        <v>417.63771837959996</v>
      </c>
      <c r="AA51" s="27">
        <f>IFERROR(INDEX('APT Data'!$A49:$AF49,MATCH('Calcs - New values'!AA$3,'APT Data'!$A$1:$AF$1,0))+((('Calcs - ACA values'!Y51)-(INDEX('APT Data'!$A49:$AF49,MATCH('Calcs - New values'!AA$3,'APT Data'!$A$1:$AF$1,0))))*$A$1),'Calcs - ACA values'!Y51*$A$1)</f>
        <v>2117.3766058828801</v>
      </c>
      <c r="AB51" s="27">
        <f>IFERROR(INDEX('APT Data'!$A49:$AF49,MATCH('Calcs - New values'!AB$3,'APT Data'!$A$1:$AF$1,0))+((('Calcs - ACA values'!Z51)-(INDEX('APT Data'!$A49:$AF49,MATCH('Calcs - New values'!AB$3,'APT Data'!$A$1:$AF$1,0))))*$A$1),'Calcs - ACA values'!Z51*$A$1)</f>
        <v>151344.201</v>
      </c>
      <c r="AC51" s="27">
        <f>IFERROR(INDEX('APT Data'!$A49:$AF49,MATCH('Calcs - New values'!AC$3,'APT Data'!$A$1:$AF$1,0))+((('Calcs - ACA values'!AA51)-(INDEX('APT Data'!$A49:$AF49,MATCH('Calcs - New values'!AC$3,'APT Data'!$A$1:$AF$1,0))))*$A$1),'Calcs - ACA values'!AA51*$A$1)</f>
        <v>151344.201</v>
      </c>
      <c r="AD51" s="27">
        <f>IFERROR(INDEX('APT Data'!$A49:$AF49,MATCH('Calcs - New values'!AD$3,'APT Data'!$A$1:$AF$1,0))+((('Calcs - ACA values'!AB51)-(INDEX('APT Data'!$A49:$AF49,MATCH('Calcs - New values'!AD$3,'APT Data'!$A$1:$AF$1,0))))*$A$1),'Calcs - ACA values'!AB51*$A$1)</f>
        <v>4524.5250000000005</v>
      </c>
      <c r="AE51" s="27">
        <f>IFERROR(INDEX('APT Data'!$A49:$AF49,MATCH('Calcs - New values'!AE$3,'APT Data'!$A$1:$AF$1,0))+((('Calcs - ACA values'!AC51)-(INDEX('APT Data'!$A49:$AF49,MATCH('Calcs - New values'!AE$3,'APT Data'!$A$1:$AF$1,0))))*$A$1),'Calcs - ACA values'!AC51*$A$1)</f>
        <v>7038.1500000000005</v>
      </c>
      <c r="AF51" s="27">
        <f>IFERROR(INDEX('APT Data'!$A49:$AF49,MATCH('Calcs - New values'!AF$3,'APT Data'!$A$1:$AF$1,0))+((('Calcs - ACA values'!AD51)-(INDEX('APT Data'!$A49:$AF49,MATCH('Calcs - New values'!AF$3,'APT Data'!$A$1:$AF$1,0))))*$A$1),'Calcs - ACA values'!AD51*$A$1)</f>
        <v>0</v>
      </c>
      <c r="AG51" s="27">
        <f>IFERROR(INDEX('APT Data'!$A49:$AF49,MATCH('Calcs - New values'!AG$3,'APT Data'!$A$1:$AF$1,0))+((('Calcs - ACA values'!AE51)-(INDEX('APT Data'!$A49:$AF49,MATCH('Calcs - New values'!AG$3,'APT Data'!$A$1:$AF$1,0))))*$A$1),'Calcs - ACA values'!AE51*$A$1)</f>
        <v>589.54724618399996</v>
      </c>
      <c r="AH51" s="27">
        <f>IFERROR(INDEX('APT Data'!$A49:$AF49,MATCH('Calcs - New values'!AH$3,'APT Data'!$A$1:$AF$1,0))+((('Calcs - ACA values'!AF51)-(INDEX('APT Data'!$A49:$AF49,MATCH('Calcs - New values'!AH$3,'APT Data'!$A$1:$AF$1,0))))*$A$1),'Calcs - ACA values'!AF51*$A$1)</f>
        <v>1552.8686760000001</v>
      </c>
    </row>
    <row r="52" spans="1:34" x14ac:dyDescent="0.35">
      <c r="A52" s="11">
        <v>353</v>
      </c>
      <c r="B52" s="11" t="b">
        <f>A52='Calcs - ACA values'!A52</f>
        <v>1</v>
      </c>
      <c r="C52" s="11" t="b">
        <f>A52='APT Data'!A50</f>
        <v>1</v>
      </c>
      <c r="D52" s="18" t="s">
        <v>53</v>
      </c>
      <c r="E52" s="27">
        <f>IFERROR(INDEX('APT Data'!$A50:$AF50,MATCH('Calcs - New values'!E$3,'APT Data'!$A$1:$AF$1,0))+((('Calcs - ACA values'!C52)-(INDEX('APT Data'!$A50:$AF50,MATCH('Calcs - New values'!E$3,'APT Data'!$A$1:$AF$1,0))))*$A$1),'Calcs - ACA values'!C52*$A$1)</f>
        <v>3138.7600349999998</v>
      </c>
      <c r="F52" s="27">
        <f>IFERROR(INDEX('APT Data'!$A50:$AF50,MATCH('Calcs - New values'!F$3,'APT Data'!$A$1:$AF$1,0))+((('Calcs - ACA values'!D52)-(INDEX('APT Data'!$A50:$AF50,MATCH('Calcs - New values'!F$3,'APT Data'!$A$1:$AF$1,0))))*$A$1),'Calcs - ACA values'!D52*$A$1)</f>
        <v>4426.2181800000008</v>
      </c>
      <c r="G52" s="27">
        <f>IFERROR(INDEX('APT Data'!$A50:$AF50,MATCH('Calcs - New values'!G$3,'APT Data'!$A$1:$AF$1,0))+((('Calcs - ACA values'!E52)-(INDEX('APT Data'!$A50:$AF50,MATCH('Calcs - New values'!G$3,'APT Data'!$A$1:$AF$1,0))))*$A$1),'Calcs - ACA values'!E52*$A$1)</f>
        <v>4988.0428350000002</v>
      </c>
      <c r="H52" s="27">
        <f>IFERROR(INDEX('APT Data'!$A50:$AF50,MATCH('Calcs - New values'!H$3,'APT Data'!$A$1:$AF$1,0))+((('Calcs - ACA values'!F52)-(INDEX('APT Data'!$A50:$AF50,MATCH('Calcs - New values'!H$3,'APT Data'!$A$1:$AF$1,0))))*$A$1),'Calcs - ACA values'!F52*$A$1)</f>
        <v>577.90537500000005</v>
      </c>
      <c r="I52" s="27">
        <f>IFERROR(INDEX('APT Data'!$A50:$AF50,MATCH('Calcs - New values'!I$3,'APT Data'!$A$1:$AF$1,0))+((('Calcs - ACA values'!G52)-(INDEX('APT Data'!$A50:$AF50,MATCH('Calcs - New values'!I$3,'APT Data'!$A$1:$AF$1,0))))*$A$1),'Calcs - ACA values'!G52*$A$1)</f>
        <v>844.23779999999999</v>
      </c>
      <c r="J52" s="27">
        <f>IFERROR(INDEX('APT Data'!$A50:$AF50,MATCH('Calcs - New values'!J$3,'APT Data'!$A$1:$AF$1,0))+((('Calcs - ACA values'!H52)-(INDEX('APT Data'!$A50:$AF50,MATCH('Calcs - New values'!J$3,'APT Data'!$A$1:$AF$1,0))))*$A$1),'Calcs - ACA values'!H52*$A$1)</f>
        <v>462.32069999999999</v>
      </c>
      <c r="K52" s="27">
        <f>IFERROR(INDEX('APT Data'!$A50:$AF50,MATCH('Calcs - New values'!K$3,'APT Data'!$A$1:$AF$1,0))+((('Calcs - ACA values'!I52)-(INDEX('APT Data'!$A50:$AF50,MATCH('Calcs - New values'!K$3,'APT Data'!$A$1:$AF$1,0))))*$A$1),'Calcs - ACA values'!I52*$A$1)</f>
        <v>462.32069999999999</v>
      </c>
      <c r="L52" s="27">
        <f>IFERROR(INDEX('APT Data'!$A50:$AF50,MATCH('Calcs - New values'!L$3,'APT Data'!$A$1:$AF$1,0))+((('Calcs - ACA values'!J52)-(INDEX('APT Data'!$A50:$AF50,MATCH('Calcs - New values'!L$3,'APT Data'!$A$1:$AF$1,0))))*$A$1),'Calcs - ACA values'!J52*$A$1)</f>
        <v>623.12790000000007</v>
      </c>
      <c r="M52" s="27">
        <f>IFERROR(INDEX('APT Data'!$A50:$AF50,MATCH('Calcs - New values'!M$3,'APT Data'!$A$1:$AF$1,0))+((('Calcs - ACA values'!K52)-(INDEX('APT Data'!$A50:$AF50,MATCH('Calcs - New values'!M$3,'APT Data'!$A$1:$AF$1,0))))*$A$1),'Calcs - ACA values'!K52*$A$1)</f>
        <v>869.368425</v>
      </c>
      <c r="N52" s="27">
        <f>IFERROR(INDEX('APT Data'!$A50:$AF50,MATCH('Calcs - New values'!N$3,'APT Data'!$A$1:$AF$1,0))+((('Calcs - ACA values'!L52)-(INDEX('APT Data'!$A50:$AF50,MATCH('Calcs - New values'!N$3,'APT Data'!$A$1:$AF$1,0))))*$A$1),'Calcs - ACA values'!L52*$A$1)</f>
        <v>477.40087499999998</v>
      </c>
      <c r="O52" s="27">
        <f>IFERROR(INDEX('APT Data'!$A50:$AF50,MATCH('Calcs - New values'!O$3,'APT Data'!$A$1:$AF$1,0))+((('Calcs - ACA values'!M52)-(INDEX('APT Data'!$A50:$AF50,MATCH('Calcs - New values'!O$3,'APT Data'!$A$1:$AF$1,0))))*$A$1),'Calcs - ACA values'!M52*$A$1)</f>
        <v>683.43060000000003</v>
      </c>
      <c r="P52" s="27">
        <f>IFERROR(INDEX('APT Data'!$A50:$AF50,MATCH('Calcs - New values'!P$3,'APT Data'!$A$1:$AF$1,0))+((('Calcs - ACA values'!N52)-(INDEX('APT Data'!$A50:$AF50,MATCH('Calcs - New values'!P$3,'APT Data'!$A$1:$AF$1,0))))*$A$1),'Calcs - ACA values'!N52*$A$1)</f>
        <v>447.24952500000001</v>
      </c>
      <c r="Q52" s="27">
        <f>IFERROR(INDEX('APT Data'!$A50:$AF50,MATCH('Calcs - New values'!Q$3,'APT Data'!$A$1:$AF$1,0))+((('Calcs - ACA values'!O52)-(INDEX('APT Data'!$A50:$AF50,MATCH('Calcs - New values'!Q$3,'APT Data'!$A$1:$AF$1,0))))*$A$1),'Calcs - ACA values'!O52*$A$1)</f>
        <v>633.17835000000002</v>
      </c>
      <c r="R52" s="27">
        <f>IFERROR(INDEX('APT Data'!$A50:$AF50,MATCH('Calcs - New values'!R$3,'APT Data'!$A$1:$AF$1,0))+((('Calcs - ACA values'!P52)-(INDEX('APT Data'!$A50:$AF50,MATCH('Calcs - New values'!R$3,'APT Data'!$A$1:$AF$1,0))))*$A$1),'Calcs - ACA values'!P52*$A$1)</f>
        <v>412.06844999999998</v>
      </c>
      <c r="S52" s="27">
        <f>IFERROR(INDEX('APT Data'!$A50:$AF50,MATCH('Calcs - New values'!S$3,'APT Data'!$A$1:$AF$1,0))+((('Calcs - ACA values'!Q52)-(INDEX('APT Data'!$A50:$AF50,MATCH('Calcs - New values'!S$3,'APT Data'!$A$1:$AF$1,0))))*$A$1),'Calcs - ACA values'!Q52*$A$1)</f>
        <v>582.92610000000002</v>
      </c>
      <c r="T52" s="27">
        <f>IFERROR(INDEX('APT Data'!$A50:$AF50,MATCH('Calcs - New values'!T$3,'APT Data'!$A$1:$AF$1,0))+((('Calcs - ACA values'!R52)-(INDEX('APT Data'!$A50:$AF50,MATCH('Calcs - New values'!T$3,'APT Data'!$A$1:$AF$1,0))))*$A$1),'Calcs - ACA values'!R52*$A$1)</f>
        <v>261.31170000000003</v>
      </c>
      <c r="U52" s="27">
        <f>IFERROR(INDEX('APT Data'!$A50:$AF50,MATCH('Calcs - New values'!U$3,'APT Data'!$A$1:$AF$1,0))+((('Calcs - ACA values'!S52)-(INDEX('APT Data'!$A50:$AF50,MATCH('Calcs - New values'!U$3,'APT Data'!$A$1:$AF$1,0))))*$A$1),'Calcs - ACA values'!S52*$A$1)</f>
        <v>417.09817499999997</v>
      </c>
      <c r="V52" s="27">
        <f>IFERROR(INDEX('APT Data'!$A50:$AF50,MATCH('Calcs - New values'!V$3,'APT Data'!$A$1:$AF$1,0))+((('Calcs - ACA values'!T52)-(INDEX('APT Data'!$A50:$AF50,MATCH('Calcs - New values'!V$3,'APT Data'!$A$1:$AF$1,0))))*$A$1),'Calcs - ACA values'!T52*$A$1)</f>
        <v>216.08917500000001</v>
      </c>
      <c r="W52" s="27">
        <f>IFERROR(INDEX('APT Data'!$A50:$AF50,MATCH('Calcs - New values'!W$3,'APT Data'!$A$1:$AF$1,0))+((('Calcs - ACA values'!U52)-(INDEX('APT Data'!$A50:$AF50,MATCH('Calcs - New values'!W$3,'APT Data'!$A$1:$AF$1,0))))*$A$1),'Calcs - ACA values'!U52*$A$1)</f>
        <v>311.56395000000003</v>
      </c>
      <c r="X52" s="27">
        <f>IFERROR(INDEX('APT Data'!$A50:$AF50,MATCH('Calcs - New values'!X$3,'APT Data'!$A$1:$AF$1,0))+((('Calcs - ACA values'!V52)-(INDEX('APT Data'!$A50:$AF50,MATCH('Calcs - New values'!X$3,'APT Data'!$A$1:$AF$1,0))))*$A$1),'Calcs - ACA values'!V52*$A$1)</f>
        <v>1100.528775</v>
      </c>
      <c r="Y52" s="27">
        <f>IFERROR(INDEX('APT Data'!$A50:$AF50,MATCH('Calcs - New values'!Y$3,'APT Data'!$A$1:$AF$1,0))+((('Calcs - ACA values'!W52)-(INDEX('APT Data'!$A50:$AF50,MATCH('Calcs - New values'!Y$3,'APT Data'!$A$1:$AF$1,0))))*$A$1),'Calcs - ACA values'!W52*$A$1)</f>
        <v>1668.3746999999998</v>
      </c>
      <c r="Z52" s="27">
        <f>IFERROR(INDEX('APT Data'!$A50:$AF50,MATCH('Calcs - New values'!Z$3,'APT Data'!$A$1:$AF$1,0))+((('Calcs - ACA values'!X52)-(INDEX('APT Data'!$A50:$AF50,MATCH('Calcs - New values'!Z$3,'APT Data'!$A$1:$AF$1,0))))*$A$1),'Calcs - ACA values'!X52*$A$1)</f>
        <v>552.77475000000004</v>
      </c>
      <c r="AA52" s="27">
        <f>IFERROR(INDEX('APT Data'!$A50:$AF50,MATCH('Calcs - New values'!AA$3,'APT Data'!$A$1:$AF$1,0))+((('Calcs - ACA values'!Y52)-(INDEX('APT Data'!$A50:$AF50,MATCH('Calcs - New values'!AA$3,'APT Data'!$A$1:$AF$1,0))))*$A$1),'Calcs - ACA values'!Y52*$A$1)</f>
        <v>1492.4963250000001</v>
      </c>
      <c r="AB52" s="27">
        <f>IFERROR(INDEX('APT Data'!$A50:$AF50,MATCH('Calcs - New values'!AB$3,'APT Data'!$A$1:$AF$1,0))+((('Calcs - ACA values'!Z52)-(INDEX('APT Data'!$A50:$AF50,MATCH('Calcs - New values'!AB$3,'APT Data'!$A$1:$AF$1,0))))*$A$1),'Calcs - ACA values'!Z52*$A$1)</f>
        <v>118394.30100000001</v>
      </c>
      <c r="AC52" s="27">
        <f>IFERROR(INDEX('APT Data'!$A50:$AF50,MATCH('Calcs - New values'!AC$3,'APT Data'!$A$1:$AF$1,0))+((('Calcs - ACA values'!AA52)-(INDEX('APT Data'!$A50:$AF50,MATCH('Calcs - New values'!AC$3,'APT Data'!$A$1:$AF$1,0))))*$A$1),'Calcs - ACA values'!AA52*$A$1)</f>
        <v>118394.30100000001</v>
      </c>
      <c r="AD52" s="27">
        <f>IFERROR(INDEX('APT Data'!$A50:$AF50,MATCH('Calcs - New values'!AD$3,'APT Data'!$A$1:$AF$1,0))+((('Calcs - ACA values'!AB52)-(INDEX('APT Data'!$A50:$AF50,MATCH('Calcs - New values'!AD$3,'APT Data'!$A$1:$AF$1,0))))*$A$1),'Calcs - ACA values'!AB52*$A$1)</f>
        <v>4524.5250000000005</v>
      </c>
      <c r="AE52" s="27">
        <f>IFERROR(INDEX('APT Data'!$A50:$AF50,MATCH('Calcs - New values'!AE$3,'APT Data'!$A$1:$AF$1,0))+((('Calcs - ACA values'!AC52)-(INDEX('APT Data'!$A50:$AF50,MATCH('Calcs - New values'!AE$3,'APT Data'!$A$1:$AF$1,0))))*$A$1),'Calcs - ACA values'!AC52*$A$1)</f>
        <v>7038.1500000000005</v>
      </c>
      <c r="AF52" s="27">
        <f>IFERROR(INDEX('APT Data'!$A50:$AF50,MATCH('Calcs - New values'!AF$3,'APT Data'!$A$1:$AF$1,0))+((('Calcs - ACA values'!AD52)-(INDEX('APT Data'!$A50:$AF50,MATCH('Calcs - New values'!AF$3,'APT Data'!$A$1:$AF$1,0))))*$A$1),'Calcs - ACA values'!AD52*$A$1)</f>
        <v>0</v>
      </c>
      <c r="AG52" s="27">
        <f>IFERROR(INDEX('APT Data'!$A50:$AF50,MATCH('Calcs - New values'!AG$3,'APT Data'!$A$1:$AF$1,0))+((('Calcs - ACA values'!AE52)-(INDEX('APT Data'!$A50:$AF50,MATCH('Calcs - New values'!AG$3,'APT Data'!$A$1:$AF$1,0))))*$A$1),'Calcs - ACA values'!AE52*$A$1)</f>
        <v>904.54049999999995</v>
      </c>
      <c r="AH52" s="27">
        <f>IFERROR(INDEX('APT Data'!$A50:$AF50,MATCH('Calcs - New values'!AH$3,'APT Data'!$A$1:$AF$1,0))+((('Calcs - ACA values'!AF52)-(INDEX('APT Data'!$A50:$AF50,MATCH('Calcs - New values'!AH$3,'APT Data'!$A$1:$AF$1,0))))*$A$1),'Calcs - ACA values'!AF52*$A$1)</f>
        <v>1296.5080499999999</v>
      </c>
    </row>
    <row r="53" spans="1:34" x14ac:dyDescent="0.35">
      <c r="A53" s="11">
        <v>354</v>
      </c>
      <c r="B53" s="11" t="b">
        <f>A53='Calcs - ACA values'!A53</f>
        <v>1</v>
      </c>
      <c r="C53" s="11" t="b">
        <f>A53='APT Data'!A51</f>
        <v>1</v>
      </c>
      <c r="D53" s="18" t="s">
        <v>54</v>
      </c>
      <c r="E53" s="27">
        <f>IFERROR(INDEX('APT Data'!$A51:$AF51,MATCH('Calcs - New values'!E$3,'APT Data'!$A$1:$AF$1,0))+((('Calcs - ACA values'!C53)-(INDEX('APT Data'!$A51:$AF51,MATCH('Calcs - New values'!E$3,'APT Data'!$A$1:$AF$1,0))))*$A$1),'Calcs - ACA values'!C53*$A$1)</f>
        <v>3140.0203499999998</v>
      </c>
      <c r="F53" s="27">
        <f>IFERROR(INDEX('APT Data'!$A51:$AF51,MATCH('Calcs - New values'!F$3,'APT Data'!$A$1:$AF$1,0))+((('Calcs - ACA values'!D53)-(INDEX('APT Data'!$A51:$AF51,MATCH('Calcs - New values'!F$3,'APT Data'!$A$1:$AF$1,0))))*$A$1),'Calcs - ACA values'!D53*$A$1)</f>
        <v>4428.0018</v>
      </c>
      <c r="G53" s="27">
        <f>IFERROR(INDEX('APT Data'!$A51:$AF51,MATCH('Calcs - New values'!G$3,'APT Data'!$A$1:$AF$1,0))+((('Calcs - ACA values'!E53)-(INDEX('APT Data'!$A51:$AF51,MATCH('Calcs - New values'!G$3,'APT Data'!$A$1:$AF$1,0))))*$A$1),'Calcs - ACA values'!E53*$A$1)</f>
        <v>4990.03305</v>
      </c>
      <c r="H53" s="27">
        <f>IFERROR(INDEX('APT Data'!$A51:$AF51,MATCH('Calcs - New values'!H$3,'APT Data'!$A$1:$AF$1,0))+((('Calcs - ACA values'!F53)-(INDEX('APT Data'!$A51:$AF51,MATCH('Calcs - New values'!H$3,'APT Data'!$A$1:$AF$1,0))))*$A$1),'Calcs - ACA values'!F53*$A$1)</f>
        <v>578.13374999999996</v>
      </c>
      <c r="I53" s="27">
        <f>IFERROR(INDEX('APT Data'!$A51:$AF51,MATCH('Calcs - New values'!I$3,'APT Data'!$A$1:$AF$1,0))+((('Calcs - ACA values'!G53)-(INDEX('APT Data'!$A51:$AF51,MATCH('Calcs - New values'!I$3,'APT Data'!$A$1:$AF$1,0))))*$A$1),'Calcs - ACA values'!G53*$A$1)</f>
        <v>844.57799999999997</v>
      </c>
      <c r="J53" s="27">
        <f>IFERROR(INDEX('APT Data'!$A51:$AF51,MATCH('Calcs - New values'!J$3,'APT Data'!$A$1:$AF$1,0))+((('Calcs - ACA values'!H53)-(INDEX('APT Data'!$A51:$AF51,MATCH('Calcs - New values'!J$3,'APT Data'!$A$1:$AF$1,0))))*$A$1),'Calcs - ACA values'!H53*$A$1)</f>
        <v>462.50700000000001</v>
      </c>
      <c r="K53" s="27">
        <f>IFERROR(INDEX('APT Data'!$A51:$AF51,MATCH('Calcs - New values'!K$3,'APT Data'!$A$1:$AF$1,0))+((('Calcs - ACA values'!I53)-(INDEX('APT Data'!$A51:$AF51,MATCH('Calcs - New values'!K$3,'APT Data'!$A$1:$AF$1,0))))*$A$1),'Calcs - ACA values'!I53*$A$1)</f>
        <v>462.50700000000001</v>
      </c>
      <c r="L53" s="27">
        <f>IFERROR(INDEX('APT Data'!$A51:$AF51,MATCH('Calcs - New values'!L$3,'APT Data'!$A$1:$AF$1,0))+((('Calcs - ACA values'!J53)-(INDEX('APT Data'!$A51:$AF51,MATCH('Calcs - New values'!L$3,'APT Data'!$A$1:$AF$1,0))))*$A$1),'Calcs - ACA values'!J53*$A$1)</f>
        <v>623.41859999999997</v>
      </c>
      <c r="M53" s="27">
        <f>IFERROR(INDEX('APT Data'!$A51:$AF51,MATCH('Calcs - New values'!M$3,'APT Data'!$A$1:$AF$1,0))+((('Calcs - ACA values'!K53)-(INDEX('APT Data'!$A51:$AF51,MATCH('Calcs - New values'!M$3,'APT Data'!$A$1:$AF$1,0))))*$A$1),'Calcs - ACA values'!K53*$A$1)</f>
        <v>869.71424999999999</v>
      </c>
      <c r="N53" s="27">
        <f>IFERROR(INDEX('APT Data'!$A51:$AF51,MATCH('Calcs - New values'!N$3,'APT Data'!$A$1:$AF$1,0))+((('Calcs - ACA values'!L53)-(INDEX('APT Data'!$A51:$AF51,MATCH('Calcs - New values'!N$3,'APT Data'!$A$1:$AF$1,0))))*$A$1),'Calcs - ACA values'!L53*$A$1)</f>
        <v>477.58875</v>
      </c>
      <c r="O53" s="27">
        <f>IFERROR(INDEX('APT Data'!$A51:$AF51,MATCH('Calcs - New values'!O$3,'APT Data'!$A$1:$AF$1,0))+((('Calcs - ACA values'!M53)-(INDEX('APT Data'!$A51:$AF51,MATCH('Calcs - New values'!O$3,'APT Data'!$A$1:$AF$1,0))))*$A$1),'Calcs - ACA values'!M53*$A$1)</f>
        <v>683.70600000000002</v>
      </c>
      <c r="P53" s="27">
        <f>IFERROR(INDEX('APT Data'!$A51:$AF51,MATCH('Calcs - New values'!P$3,'APT Data'!$A$1:$AF$1,0))+((('Calcs - ACA values'!N53)-(INDEX('APT Data'!$A51:$AF51,MATCH('Calcs - New values'!P$3,'APT Data'!$A$1:$AF$1,0))))*$A$1),'Calcs - ACA values'!N53*$A$1)</f>
        <v>447.42525000000001</v>
      </c>
      <c r="Q53" s="27">
        <f>IFERROR(INDEX('APT Data'!$A51:$AF51,MATCH('Calcs - New values'!Q$3,'APT Data'!$A$1:$AF$1,0))+((('Calcs - ACA values'!O53)-(INDEX('APT Data'!$A51:$AF51,MATCH('Calcs - New values'!Q$3,'APT Data'!$A$1:$AF$1,0))))*$A$1),'Calcs - ACA values'!O53*$A$1)</f>
        <v>633.43349999999998</v>
      </c>
      <c r="R53" s="27">
        <f>IFERROR(INDEX('APT Data'!$A51:$AF51,MATCH('Calcs - New values'!R$3,'APT Data'!$A$1:$AF$1,0))+((('Calcs - ACA values'!P53)-(INDEX('APT Data'!$A51:$AF51,MATCH('Calcs - New values'!R$3,'APT Data'!$A$1:$AF$1,0))))*$A$1),'Calcs - ACA values'!P53*$A$1)</f>
        <v>412.23449999999997</v>
      </c>
      <c r="S53" s="27">
        <f>IFERROR(INDEX('APT Data'!$A51:$AF51,MATCH('Calcs - New values'!S$3,'APT Data'!$A$1:$AF$1,0))+((('Calcs - ACA values'!Q53)-(INDEX('APT Data'!$A51:$AF51,MATCH('Calcs - New values'!S$3,'APT Data'!$A$1:$AF$1,0))))*$A$1),'Calcs - ACA values'!Q53*$A$1)</f>
        <v>583.16099999999994</v>
      </c>
      <c r="T53" s="27">
        <f>IFERROR(INDEX('APT Data'!$A51:$AF51,MATCH('Calcs - New values'!T$3,'APT Data'!$A$1:$AF$1,0))+((('Calcs - ACA values'!R53)-(INDEX('APT Data'!$A51:$AF51,MATCH('Calcs - New values'!T$3,'APT Data'!$A$1:$AF$1,0))))*$A$1),'Calcs - ACA values'!R53*$A$1)</f>
        <v>261.41699999999997</v>
      </c>
      <c r="U53" s="27">
        <f>IFERROR(INDEX('APT Data'!$A51:$AF51,MATCH('Calcs - New values'!U$3,'APT Data'!$A$1:$AF$1,0))+((('Calcs - ACA values'!S53)-(INDEX('APT Data'!$A51:$AF51,MATCH('Calcs - New values'!U$3,'APT Data'!$A$1:$AF$1,0))))*$A$1),'Calcs - ACA values'!S53*$A$1)</f>
        <v>417.26175000000001</v>
      </c>
      <c r="V53" s="27">
        <f>IFERROR(INDEX('APT Data'!$A51:$AF51,MATCH('Calcs - New values'!V$3,'APT Data'!$A$1:$AF$1,0))+((('Calcs - ACA values'!T53)-(INDEX('APT Data'!$A51:$AF51,MATCH('Calcs - New values'!V$3,'APT Data'!$A$1:$AF$1,0))))*$A$1),'Calcs - ACA values'!T53*$A$1)</f>
        <v>216.17175</v>
      </c>
      <c r="W53" s="27">
        <f>IFERROR(INDEX('APT Data'!$A51:$AF51,MATCH('Calcs - New values'!W$3,'APT Data'!$A$1:$AF$1,0))+((('Calcs - ACA values'!U53)-(INDEX('APT Data'!$A51:$AF51,MATCH('Calcs - New values'!W$3,'APT Data'!$A$1:$AF$1,0))))*$A$1),'Calcs - ACA values'!U53*$A$1)</f>
        <v>311.68950000000001</v>
      </c>
      <c r="X53" s="27">
        <f>IFERROR(INDEX('APT Data'!$A51:$AF51,MATCH('Calcs - New values'!X$3,'APT Data'!$A$1:$AF$1,0))+((('Calcs - ACA values'!V53)-(INDEX('APT Data'!$A51:$AF51,MATCH('Calcs - New values'!X$3,'APT Data'!$A$1:$AF$1,0))))*$A$1),'Calcs - ACA values'!V53*$A$1)</f>
        <v>1100.96775</v>
      </c>
      <c r="Y53" s="27">
        <f>IFERROR(INDEX('APT Data'!$A51:$AF51,MATCH('Calcs - New values'!Y$3,'APT Data'!$A$1:$AF$1,0))+((('Calcs - ACA values'!W53)-(INDEX('APT Data'!$A51:$AF51,MATCH('Calcs - New values'!Y$3,'APT Data'!$A$1:$AF$1,0))))*$A$1),'Calcs - ACA values'!W53*$A$1)</f>
        <v>1669.047</v>
      </c>
      <c r="Z53" s="27">
        <f>IFERROR(INDEX('APT Data'!$A51:$AF51,MATCH('Calcs - New values'!Z$3,'APT Data'!$A$1:$AF$1,0))+((('Calcs - ACA values'!X53)-(INDEX('APT Data'!$A51:$AF51,MATCH('Calcs - New values'!Z$3,'APT Data'!$A$1:$AF$1,0))))*$A$1),'Calcs - ACA values'!X53*$A$1)</f>
        <v>552.99749999999995</v>
      </c>
      <c r="AA53" s="27">
        <f>IFERROR(INDEX('APT Data'!$A51:$AF51,MATCH('Calcs - New values'!AA$3,'APT Data'!$A$1:$AF$1,0))+((('Calcs - ACA values'!Y53)-(INDEX('APT Data'!$A51:$AF51,MATCH('Calcs - New values'!AA$3,'APT Data'!$A$1:$AF$1,0))))*$A$1),'Calcs - ACA values'!Y53*$A$1)</f>
        <v>1493.0932499999999</v>
      </c>
      <c r="AB53" s="27">
        <f>IFERROR(INDEX('APT Data'!$A51:$AF51,MATCH('Calcs - New values'!AB$3,'APT Data'!$A$1:$AF$1,0))+((('Calcs - ACA values'!Z53)-(INDEX('APT Data'!$A51:$AF51,MATCH('Calcs - New values'!AB$3,'APT Data'!$A$1:$AF$1,0))))*$A$1),'Calcs - ACA values'!Z53*$A$1)</f>
        <v>118442.01</v>
      </c>
      <c r="AC53" s="27">
        <f>IFERROR(INDEX('APT Data'!$A51:$AF51,MATCH('Calcs - New values'!AC$3,'APT Data'!$A$1:$AF$1,0))+((('Calcs - ACA values'!AA53)-(INDEX('APT Data'!$A51:$AF51,MATCH('Calcs - New values'!AC$3,'APT Data'!$A$1:$AF$1,0))))*$A$1),'Calcs - ACA values'!AA53*$A$1)</f>
        <v>118442.01</v>
      </c>
      <c r="AD53" s="27">
        <f>IFERROR(INDEX('APT Data'!$A51:$AF51,MATCH('Calcs - New values'!AD$3,'APT Data'!$A$1:$AF$1,0))+((('Calcs - ACA values'!AB53)-(INDEX('APT Data'!$A51:$AF51,MATCH('Calcs - New values'!AD$3,'APT Data'!$A$1:$AF$1,0))))*$A$1),'Calcs - ACA values'!AB53*$A$1)</f>
        <v>45245.25</v>
      </c>
      <c r="AE53" s="27">
        <f>IFERROR(INDEX('APT Data'!$A51:$AF51,MATCH('Calcs - New values'!AE$3,'APT Data'!$A$1:$AF$1,0))+((('Calcs - ACA values'!AC53)-(INDEX('APT Data'!$A51:$AF51,MATCH('Calcs - New values'!AE$3,'APT Data'!$A$1:$AF$1,0))))*$A$1),'Calcs - ACA values'!AC53*$A$1)</f>
        <v>70381.5</v>
      </c>
      <c r="AF53" s="27">
        <f>IFERROR(INDEX('APT Data'!$A51:$AF51,MATCH('Calcs - New values'!AF$3,'APT Data'!$A$1:$AF$1,0))+((('Calcs - ACA values'!AD53)-(INDEX('APT Data'!$A51:$AF51,MATCH('Calcs - New values'!AF$3,'APT Data'!$A$1:$AF$1,0))))*$A$1),'Calcs - ACA values'!AD53*$A$1)</f>
        <v>0</v>
      </c>
      <c r="AG53" s="27">
        <f>IFERROR(INDEX('APT Data'!$A51:$AF51,MATCH('Calcs - New values'!AG$3,'APT Data'!$A$1:$AF$1,0))+((('Calcs - ACA values'!AE53)-(INDEX('APT Data'!$A51:$AF51,MATCH('Calcs - New values'!AG$3,'APT Data'!$A$1:$AF$1,0))))*$A$1),'Calcs - ACA values'!AE53*$A$1)</f>
        <v>904.90499999999997</v>
      </c>
      <c r="AH53" s="27">
        <f>IFERROR(INDEX('APT Data'!$A51:$AF51,MATCH('Calcs - New values'!AH$3,'APT Data'!$A$1:$AF$1,0))+((('Calcs - ACA values'!AF53)-(INDEX('APT Data'!$A51:$AF51,MATCH('Calcs - New values'!AH$3,'APT Data'!$A$1:$AF$1,0))))*$A$1),'Calcs - ACA values'!AF53*$A$1)</f>
        <v>1297.0304999999998</v>
      </c>
    </row>
    <row r="54" spans="1:34" x14ac:dyDescent="0.35">
      <c r="A54" s="11">
        <v>355</v>
      </c>
      <c r="B54" s="11" t="b">
        <f>A54='Calcs - ACA values'!A54</f>
        <v>1</v>
      </c>
      <c r="C54" s="11" t="b">
        <f>A54='APT Data'!A52</f>
        <v>1</v>
      </c>
      <c r="D54" s="18" t="s">
        <v>55</v>
      </c>
      <c r="E54" s="27">
        <f>IFERROR(INDEX('APT Data'!$A52:$AF52,MATCH('Calcs - New values'!E$3,'APT Data'!$A$1:$AF$1,0))+((('Calcs - ACA values'!C54)-(INDEX('APT Data'!$A52:$AF52,MATCH('Calcs - New values'!E$3,'APT Data'!$A$1:$AF$1,0))))*$A$1),'Calcs - ACA values'!C54*$A$1)</f>
        <v>3124.7020349999998</v>
      </c>
      <c r="F54" s="27">
        <f>IFERROR(INDEX('APT Data'!$A52:$AF52,MATCH('Calcs - New values'!F$3,'APT Data'!$A$1:$AF$1,0))+((('Calcs - ACA values'!D54)-(INDEX('APT Data'!$A52:$AF52,MATCH('Calcs - New values'!F$3,'APT Data'!$A$1:$AF$1,0))))*$A$1),'Calcs - ACA values'!D54*$A$1)</f>
        <v>4406.4001799999996</v>
      </c>
      <c r="G54" s="27">
        <f>IFERROR(INDEX('APT Data'!$A52:$AF52,MATCH('Calcs - New values'!G$3,'APT Data'!$A$1:$AF$1,0))+((('Calcs - ACA values'!E54)-(INDEX('APT Data'!$A52:$AF52,MATCH('Calcs - New values'!G$3,'APT Data'!$A$1:$AF$1,0))))*$A$1),'Calcs - ACA values'!E54*$A$1)</f>
        <v>4965.7048350000005</v>
      </c>
      <c r="H54" s="27">
        <f>IFERROR(INDEX('APT Data'!$A52:$AF52,MATCH('Calcs - New values'!H$3,'APT Data'!$A$1:$AF$1,0))+((('Calcs - ACA values'!F54)-(INDEX('APT Data'!$A52:$AF52,MATCH('Calcs - New values'!H$3,'APT Data'!$A$1:$AF$1,0))))*$A$1),'Calcs - ACA values'!F54*$A$1)</f>
        <v>575.31337499999995</v>
      </c>
      <c r="I54" s="27">
        <f>IFERROR(INDEX('APT Data'!$A52:$AF52,MATCH('Calcs - New values'!I$3,'APT Data'!$A$1:$AF$1,0))+((('Calcs - ACA values'!G54)-(INDEX('APT Data'!$A52:$AF52,MATCH('Calcs - New values'!I$3,'APT Data'!$A$1:$AF$1,0))))*$A$1),'Calcs - ACA values'!G54*$A$1)</f>
        <v>840.45780000000002</v>
      </c>
      <c r="J54" s="27">
        <f>IFERROR(INDEX('APT Data'!$A52:$AF52,MATCH('Calcs - New values'!J$3,'APT Data'!$A$1:$AF$1,0))+((('Calcs - ACA values'!H54)-(INDEX('APT Data'!$A52:$AF52,MATCH('Calcs - New values'!J$3,'APT Data'!$A$1:$AF$1,0))))*$A$1),'Calcs - ACA values'!H54*$A$1)</f>
        <v>460.25069999999999</v>
      </c>
      <c r="K54" s="27">
        <f>IFERROR(INDEX('APT Data'!$A52:$AF52,MATCH('Calcs - New values'!K$3,'APT Data'!$A$1:$AF$1,0))+((('Calcs - ACA values'!I54)-(INDEX('APT Data'!$A52:$AF52,MATCH('Calcs - New values'!K$3,'APT Data'!$A$1:$AF$1,0))))*$A$1),'Calcs - ACA values'!I54*$A$1)</f>
        <v>460.25069999999999</v>
      </c>
      <c r="L54" s="27">
        <f>IFERROR(INDEX('APT Data'!$A52:$AF52,MATCH('Calcs - New values'!L$3,'APT Data'!$A$1:$AF$1,0))+((('Calcs - ACA values'!J54)-(INDEX('APT Data'!$A52:$AF52,MATCH('Calcs - New values'!L$3,'APT Data'!$A$1:$AF$1,0))))*$A$1),'Calcs - ACA values'!J54*$A$1)</f>
        <v>620.33789999999999</v>
      </c>
      <c r="M54" s="27">
        <f>IFERROR(INDEX('APT Data'!$A52:$AF52,MATCH('Calcs - New values'!M$3,'APT Data'!$A$1:$AF$1,0))+((('Calcs - ACA values'!K54)-(INDEX('APT Data'!$A52:$AF52,MATCH('Calcs - New values'!M$3,'APT Data'!$A$1:$AF$1,0))))*$A$1),'Calcs - ACA values'!K54*$A$1)</f>
        <v>865.47142499999995</v>
      </c>
      <c r="N54" s="27">
        <f>IFERROR(INDEX('APT Data'!$A52:$AF52,MATCH('Calcs - New values'!N$3,'APT Data'!$A$1:$AF$1,0))+((('Calcs - ACA values'!L54)-(INDEX('APT Data'!$A52:$AF52,MATCH('Calcs - New values'!N$3,'APT Data'!$A$1:$AF$1,0))))*$A$1),'Calcs - ACA values'!L54*$A$1)</f>
        <v>475.25887499999999</v>
      </c>
      <c r="O54" s="27">
        <f>IFERROR(INDEX('APT Data'!$A52:$AF52,MATCH('Calcs - New values'!O$3,'APT Data'!$A$1:$AF$1,0))+((('Calcs - ACA values'!M54)-(INDEX('APT Data'!$A52:$AF52,MATCH('Calcs - New values'!O$3,'APT Data'!$A$1:$AF$1,0))))*$A$1),'Calcs - ACA values'!M54*$A$1)</f>
        <v>680.37059999999997</v>
      </c>
      <c r="P54" s="27">
        <f>IFERROR(INDEX('APT Data'!$A52:$AF52,MATCH('Calcs - New values'!P$3,'APT Data'!$A$1:$AF$1,0))+((('Calcs - ACA values'!N54)-(INDEX('APT Data'!$A52:$AF52,MATCH('Calcs - New values'!P$3,'APT Data'!$A$1:$AF$1,0))))*$A$1),'Calcs - ACA values'!N54*$A$1)</f>
        <v>445.242525</v>
      </c>
      <c r="Q54" s="27">
        <f>IFERROR(INDEX('APT Data'!$A52:$AF52,MATCH('Calcs - New values'!Q$3,'APT Data'!$A$1:$AF$1,0))+((('Calcs - ACA values'!O54)-(INDEX('APT Data'!$A52:$AF52,MATCH('Calcs - New values'!Q$3,'APT Data'!$A$1:$AF$1,0))))*$A$1),'Calcs - ACA values'!O54*$A$1)</f>
        <v>630.34334999999999</v>
      </c>
      <c r="R54" s="27">
        <f>IFERROR(INDEX('APT Data'!$A52:$AF52,MATCH('Calcs - New values'!R$3,'APT Data'!$A$1:$AF$1,0))+((('Calcs - ACA values'!P54)-(INDEX('APT Data'!$A52:$AF52,MATCH('Calcs - New values'!R$3,'APT Data'!$A$1:$AF$1,0))))*$A$1),'Calcs - ACA values'!P54*$A$1)</f>
        <v>410.22345000000001</v>
      </c>
      <c r="S54" s="27">
        <f>IFERROR(INDEX('APT Data'!$A52:$AF52,MATCH('Calcs - New values'!S$3,'APT Data'!$A$1:$AF$1,0))+((('Calcs - ACA values'!Q54)-(INDEX('APT Data'!$A52:$AF52,MATCH('Calcs - New values'!S$3,'APT Data'!$A$1:$AF$1,0))))*$A$1),'Calcs - ACA values'!Q54*$A$1)</f>
        <v>580.31610000000001</v>
      </c>
      <c r="T54" s="27">
        <f>IFERROR(INDEX('APT Data'!$A52:$AF52,MATCH('Calcs - New values'!T$3,'APT Data'!$A$1:$AF$1,0))+((('Calcs - ACA values'!R54)-(INDEX('APT Data'!$A52:$AF52,MATCH('Calcs - New values'!T$3,'APT Data'!$A$1:$AF$1,0))))*$A$1),'Calcs - ACA values'!R54*$A$1)</f>
        <v>260.14170000000001</v>
      </c>
      <c r="U54" s="27">
        <f>IFERROR(INDEX('APT Data'!$A52:$AF52,MATCH('Calcs - New values'!U$3,'APT Data'!$A$1:$AF$1,0))+((('Calcs - ACA values'!S54)-(INDEX('APT Data'!$A52:$AF52,MATCH('Calcs - New values'!U$3,'APT Data'!$A$1:$AF$1,0))))*$A$1),'Calcs - ACA values'!S54*$A$1)</f>
        <v>415.22617500000001</v>
      </c>
      <c r="V54" s="27">
        <f>IFERROR(INDEX('APT Data'!$A52:$AF52,MATCH('Calcs - New values'!V$3,'APT Data'!$A$1:$AF$1,0))+((('Calcs - ACA values'!T54)-(INDEX('APT Data'!$A52:$AF52,MATCH('Calcs - New values'!V$3,'APT Data'!$A$1:$AF$1,0))))*$A$1),'Calcs - ACA values'!T54*$A$1)</f>
        <v>215.117175</v>
      </c>
      <c r="W54" s="27">
        <f>IFERROR(INDEX('APT Data'!$A52:$AF52,MATCH('Calcs - New values'!W$3,'APT Data'!$A$1:$AF$1,0))+((('Calcs - ACA values'!U54)-(INDEX('APT Data'!$A52:$AF52,MATCH('Calcs - New values'!W$3,'APT Data'!$A$1:$AF$1,0))))*$A$1),'Calcs - ACA values'!U54*$A$1)</f>
        <v>310.16895</v>
      </c>
      <c r="X54" s="27">
        <f>IFERROR(INDEX('APT Data'!$A52:$AF52,MATCH('Calcs - New values'!X$3,'APT Data'!$A$1:$AF$1,0))+((('Calcs - ACA values'!V54)-(INDEX('APT Data'!$A52:$AF52,MATCH('Calcs - New values'!X$3,'APT Data'!$A$1:$AF$1,0))))*$A$1),'Calcs - ACA values'!V54*$A$1)</f>
        <v>1095.596775</v>
      </c>
      <c r="Y54" s="27">
        <f>IFERROR(INDEX('APT Data'!$A52:$AF52,MATCH('Calcs - New values'!Y$3,'APT Data'!$A$1:$AF$1,0))+((('Calcs - ACA values'!W54)-(INDEX('APT Data'!$A52:$AF52,MATCH('Calcs - New values'!Y$3,'APT Data'!$A$1:$AF$1,0))))*$A$1),'Calcs - ACA values'!W54*$A$1)</f>
        <v>1660.9047</v>
      </c>
      <c r="Z54" s="27">
        <f>IFERROR(INDEX('APT Data'!$A52:$AF52,MATCH('Calcs - New values'!Z$3,'APT Data'!$A$1:$AF$1,0))+((('Calcs - ACA values'!X54)-(INDEX('APT Data'!$A52:$AF52,MATCH('Calcs - New values'!Z$3,'APT Data'!$A$1:$AF$1,0))))*$A$1),'Calcs - ACA values'!X54*$A$1)</f>
        <v>550.29975000000002</v>
      </c>
      <c r="AA54" s="27">
        <f>IFERROR(INDEX('APT Data'!$A52:$AF52,MATCH('Calcs - New values'!AA$3,'APT Data'!$A$1:$AF$1,0))+((('Calcs - ACA values'!Y54)-(INDEX('APT Data'!$A52:$AF52,MATCH('Calcs - New values'!AA$3,'APT Data'!$A$1:$AF$1,0))))*$A$1),'Calcs - ACA values'!Y54*$A$1)</f>
        <v>1485.8093249999999</v>
      </c>
      <c r="AB54" s="27">
        <f>IFERROR(INDEX('APT Data'!$A52:$AF52,MATCH('Calcs - New values'!AB$3,'APT Data'!$A$1:$AF$1,0))+((('Calcs - ACA values'!Z54)-(INDEX('APT Data'!$A52:$AF52,MATCH('Calcs - New values'!AB$3,'APT Data'!$A$1:$AF$1,0))))*$A$1),'Calcs - ACA values'!Z54*$A$1)</f>
        <v>117864.201</v>
      </c>
      <c r="AC54" s="27">
        <f>IFERROR(INDEX('APT Data'!$A52:$AF52,MATCH('Calcs - New values'!AC$3,'APT Data'!$A$1:$AF$1,0))+((('Calcs - ACA values'!AA54)-(INDEX('APT Data'!$A52:$AF52,MATCH('Calcs - New values'!AC$3,'APT Data'!$A$1:$AF$1,0))))*$A$1),'Calcs - ACA values'!AA54*$A$1)</f>
        <v>117864.201</v>
      </c>
      <c r="AD54" s="27">
        <f>IFERROR(INDEX('APT Data'!$A52:$AF52,MATCH('Calcs - New values'!AD$3,'APT Data'!$A$1:$AF$1,0))+((('Calcs - ACA values'!AB54)-(INDEX('APT Data'!$A52:$AF52,MATCH('Calcs - New values'!AD$3,'APT Data'!$A$1:$AF$1,0))))*$A$1),'Calcs - ACA values'!AB54*$A$1)</f>
        <v>4524.5250000000005</v>
      </c>
      <c r="AE54" s="27">
        <f>IFERROR(INDEX('APT Data'!$A52:$AF52,MATCH('Calcs - New values'!AE$3,'APT Data'!$A$1:$AF$1,0))+((('Calcs - ACA values'!AC54)-(INDEX('APT Data'!$A52:$AF52,MATCH('Calcs - New values'!AE$3,'APT Data'!$A$1:$AF$1,0))))*$A$1),'Calcs - ACA values'!AC54*$A$1)</f>
        <v>7038.1500000000005</v>
      </c>
      <c r="AF54" s="27">
        <f>IFERROR(INDEX('APT Data'!$A52:$AF52,MATCH('Calcs - New values'!AF$3,'APT Data'!$A$1:$AF$1,0))+((('Calcs - ACA values'!AD54)-(INDEX('APT Data'!$A52:$AF52,MATCH('Calcs - New values'!AF$3,'APT Data'!$A$1:$AF$1,0))))*$A$1),'Calcs - ACA values'!AD54*$A$1)</f>
        <v>0</v>
      </c>
      <c r="AG54" s="27">
        <f>IFERROR(INDEX('APT Data'!$A52:$AF52,MATCH('Calcs - New values'!AG$3,'APT Data'!$A$1:$AF$1,0))+((('Calcs - ACA values'!AE54)-(INDEX('APT Data'!$A52:$AF52,MATCH('Calcs - New values'!AG$3,'APT Data'!$A$1:$AF$1,0))))*$A$1),'Calcs - ACA values'!AE54*$A$1)</f>
        <v>900.4905</v>
      </c>
      <c r="AH54" s="27">
        <f>IFERROR(INDEX('APT Data'!$A52:$AF52,MATCH('Calcs - New values'!AH$3,'APT Data'!$A$1:$AF$1,0))+((('Calcs - ACA values'!AF54)-(INDEX('APT Data'!$A52:$AF52,MATCH('Calcs - New values'!AH$3,'APT Data'!$A$1:$AF$1,0))))*$A$1),'Calcs - ACA values'!AF54*$A$1)</f>
        <v>1290.7030500000001</v>
      </c>
    </row>
    <row r="55" spans="1:34" x14ac:dyDescent="0.35">
      <c r="A55" s="11">
        <v>356</v>
      </c>
      <c r="B55" s="11" t="b">
        <f>A55='Calcs - ACA values'!A55</f>
        <v>1</v>
      </c>
      <c r="C55" s="11" t="b">
        <f>A55='APT Data'!A53</f>
        <v>1</v>
      </c>
      <c r="D55" s="18" t="s">
        <v>56</v>
      </c>
      <c r="E55" s="27">
        <f>IFERROR(INDEX('APT Data'!$A53:$AF53,MATCH('Calcs - New values'!E$3,'APT Data'!$A$1:$AF$1,0))+((('Calcs - ACA values'!C55)-(INDEX('APT Data'!$A53:$AF53,MATCH('Calcs - New values'!E$3,'APT Data'!$A$1:$AF$1,0))))*$A$1),'Calcs - ACA values'!C55*$A$1)</f>
        <v>3278.6020349999999</v>
      </c>
      <c r="F55" s="27">
        <f>IFERROR(INDEX('APT Data'!$A53:$AF53,MATCH('Calcs - New values'!F$3,'APT Data'!$A$1:$AF$1,0))+((('Calcs - ACA values'!D55)-(INDEX('APT Data'!$A53:$AF53,MATCH('Calcs - New values'!F$3,'APT Data'!$A$1:$AF$1,0))))*$A$1),'Calcs - ACA values'!D55*$A$1)</f>
        <v>4426.2001799999998</v>
      </c>
      <c r="G55" s="27">
        <f>IFERROR(INDEX('APT Data'!$A53:$AF53,MATCH('Calcs - New values'!G$3,'APT Data'!$A$1:$AF$1,0))+((('Calcs - ACA values'!E55)-(INDEX('APT Data'!$A53:$AF53,MATCH('Calcs - New values'!G$3,'APT Data'!$A$1:$AF$1,0))))*$A$1),'Calcs - ACA values'!E55*$A$1)</f>
        <v>4989.1048350000001</v>
      </c>
      <c r="H55" s="27">
        <f>IFERROR(INDEX('APT Data'!$A53:$AF53,MATCH('Calcs - New values'!H$3,'APT Data'!$A$1:$AF$1,0))+((('Calcs - ACA values'!F55)-(INDEX('APT Data'!$A53:$AF53,MATCH('Calcs - New values'!H$3,'APT Data'!$A$1:$AF$1,0))))*$A$1),'Calcs - ACA values'!F55*$A$1)</f>
        <v>1018.113375</v>
      </c>
      <c r="I55" s="27">
        <f>IFERROR(INDEX('APT Data'!$A53:$AF53,MATCH('Calcs - New values'!I$3,'APT Data'!$A$1:$AF$1,0))+((('Calcs - ACA values'!G55)-(INDEX('APT Data'!$A53:$AF53,MATCH('Calcs - New values'!I$3,'APT Data'!$A$1:$AF$1,0))))*$A$1),'Calcs - ACA values'!G55*$A$1)</f>
        <v>844.05780000000004</v>
      </c>
      <c r="J55" s="27">
        <f>IFERROR(INDEX('APT Data'!$A53:$AF53,MATCH('Calcs - New values'!J$3,'APT Data'!$A$1:$AF$1,0))+((('Calcs - ACA values'!H55)-(INDEX('APT Data'!$A53:$AF53,MATCH('Calcs - New values'!J$3,'APT Data'!$A$1:$AF$1,0))))*$A$1),'Calcs - ACA values'!H55*$A$1)</f>
        <v>46.250700000000002</v>
      </c>
      <c r="K55" s="27">
        <f>IFERROR(INDEX('APT Data'!$A53:$AF53,MATCH('Calcs - New values'!K$3,'APT Data'!$A$1:$AF$1,0))+((('Calcs - ACA values'!I55)-(INDEX('APT Data'!$A53:$AF53,MATCH('Calcs - New values'!K$3,'APT Data'!$A$1:$AF$1,0))))*$A$1),'Calcs - ACA values'!I55*$A$1)</f>
        <v>462.05070000000001</v>
      </c>
      <c r="L55" s="27">
        <f>IFERROR(INDEX('APT Data'!$A53:$AF53,MATCH('Calcs - New values'!L$3,'APT Data'!$A$1:$AF$1,0))+((('Calcs - ACA values'!J55)-(INDEX('APT Data'!$A53:$AF53,MATCH('Calcs - New values'!L$3,'APT Data'!$A$1:$AF$1,0))))*$A$1),'Calcs - ACA values'!J55*$A$1)</f>
        <v>379.1379</v>
      </c>
      <c r="M55" s="27">
        <f>IFERROR(INDEX('APT Data'!$A53:$AF53,MATCH('Calcs - New values'!M$3,'APT Data'!$A$1:$AF$1,0))+((('Calcs - ACA values'!K55)-(INDEX('APT Data'!$A53:$AF53,MATCH('Calcs - New values'!M$3,'APT Data'!$A$1:$AF$1,0))))*$A$1),'Calcs - ACA values'!K55*$A$1)</f>
        <v>869.97142499999995</v>
      </c>
      <c r="N55" s="27">
        <f>IFERROR(INDEX('APT Data'!$A53:$AF53,MATCH('Calcs - New values'!N$3,'APT Data'!$A$1:$AF$1,0))+((('Calcs - ACA values'!L55)-(INDEX('APT Data'!$A53:$AF53,MATCH('Calcs - New values'!N$3,'APT Data'!$A$1:$AF$1,0))))*$A$1),'Calcs - ACA values'!L55*$A$1)</f>
        <v>272.75887499999999</v>
      </c>
      <c r="O55" s="27">
        <f>IFERROR(INDEX('APT Data'!$A53:$AF53,MATCH('Calcs - New values'!O$3,'APT Data'!$A$1:$AF$1,0))+((('Calcs - ACA values'!M55)-(INDEX('APT Data'!$A53:$AF53,MATCH('Calcs - New values'!O$3,'APT Data'!$A$1:$AF$1,0))))*$A$1),'Calcs - ACA values'!M55*$A$1)</f>
        <v>683.07060000000001</v>
      </c>
      <c r="P55" s="27">
        <f>IFERROR(INDEX('APT Data'!$A53:$AF53,MATCH('Calcs - New values'!P$3,'APT Data'!$A$1:$AF$1,0))+((('Calcs - ACA values'!N55)-(INDEX('APT Data'!$A53:$AF53,MATCH('Calcs - New values'!P$3,'APT Data'!$A$1:$AF$1,0))))*$A$1),'Calcs - ACA values'!N55*$A$1)</f>
        <v>264.34252500000002</v>
      </c>
      <c r="Q55" s="27">
        <f>IFERROR(INDEX('APT Data'!$A53:$AF53,MATCH('Calcs - New values'!Q$3,'APT Data'!$A$1:$AF$1,0))+((('Calcs - ACA values'!O55)-(INDEX('APT Data'!$A53:$AF53,MATCH('Calcs - New values'!Q$3,'APT Data'!$A$1:$AF$1,0))))*$A$1),'Calcs - ACA values'!O55*$A$1)</f>
        <v>633.04335000000003</v>
      </c>
      <c r="R55" s="27">
        <f>IFERROR(INDEX('APT Data'!$A53:$AF53,MATCH('Calcs - New values'!R$3,'APT Data'!$A$1:$AF$1,0))+((('Calcs - ACA values'!P55)-(INDEX('APT Data'!$A53:$AF53,MATCH('Calcs - New values'!R$3,'APT Data'!$A$1:$AF$1,0))))*$A$1),'Calcs - ACA values'!P55*$A$1)</f>
        <v>204.12344999999999</v>
      </c>
      <c r="S55" s="27">
        <f>IFERROR(INDEX('APT Data'!$A53:$AF53,MATCH('Calcs - New values'!S$3,'APT Data'!$A$1:$AF$1,0))+((('Calcs - ACA values'!Q55)-(INDEX('APT Data'!$A53:$AF53,MATCH('Calcs - New values'!S$3,'APT Data'!$A$1:$AF$1,0))))*$A$1),'Calcs - ACA values'!Q55*$A$1)</f>
        <v>583.01610000000005</v>
      </c>
      <c r="T55" s="27">
        <f>IFERROR(INDEX('APT Data'!$A53:$AF53,MATCH('Calcs - New values'!T$3,'APT Data'!$A$1:$AF$1,0))+((('Calcs - ACA values'!R55)-(INDEX('APT Data'!$A53:$AF53,MATCH('Calcs - New values'!T$3,'APT Data'!$A$1:$AF$1,0))))*$A$1),'Calcs - ACA values'!R55*$A$1)</f>
        <v>130.54169999999999</v>
      </c>
      <c r="U55" s="27">
        <f>IFERROR(INDEX('APT Data'!$A53:$AF53,MATCH('Calcs - New values'!U$3,'APT Data'!$A$1:$AF$1,0))+((('Calcs - ACA values'!S55)-(INDEX('APT Data'!$A53:$AF53,MATCH('Calcs - New values'!U$3,'APT Data'!$A$1:$AF$1,0))))*$A$1),'Calcs - ACA values'!S55*$A$1)</f>
        <v>417.02617500000002</v>
      </c>
      <c r="V55" s="27">
        <f>IFERROR(INDEX('APT Data'!$A53:$AF53,MATCH('Calcs - New values'!V$3,'APT Data'!$A$1:$AF$1,0))+((('Calcs - ACA values'!T55)-(INDEX('APT Data'!$A53:$AF53,MATCH('Calcs - New values'!V$3,'APT Data'!$A$1:$AF$1,0))))*$A$1),'Calcs - ACA values'!T55*$A$1)</f>
        <v>125.117175</v>
      </c>
      <c r="W55" s="27">
        <f>IFERROR(INDEX('APT Data'!$A53:$AF53,MATCH('Calcs - New values'!W$3,'APT Data'!$A$1:$AF$1,0))+((('Calcs - ACA values'!U55)-(INDEX('APT Data'!$A53:$AF53,MATCH('Calcs - New values'!W$3,'APT Data'!$A$1:$AF$1,0))))*$A$1),'Calcs - ACA values'!U55*$A$1)</f>
        <v>311.96895000000001</v>
      </c>
      <c r="X55" s="27">
        <f>IFERROR(INDEX('APT Data'!$A53:$AF53,MATCH('Calcs - New values'!X$3,'APT Data'!$A$1:$AF$1,0))+((('Calcs - ACA values'!V55)-(INDEX('APT Data'!$A53:$AF53,MATCH('Calcs - New values'!X$3,'APT Data'!$A$1:$AF$1,0))))*$A$1),'Calcs - ACA values'!V55*$A$1)</f>
        <v>508.79677500000003</v>
      </c>
      <c r="Y55" s="27">
        <f>IFERROR(INDEX('APT Data'!$A53:$AF53,MATCH('Calcs - New values'!Y$3,'APT Data'!$A$1:$AF$1,0))+((('Calcs - ACA values'!W55)-(INDEX('APT Data'!$A53:$AF53,MATCH('Calcs - New values'!Y$3,'APT Data'!$A$1:$AF$1,0))))*$A$1),'Calcs - ACA values'!W55*$A$1)</f>
        <v>1669.0047</v>
      </c>
      <c r="Z55" s="27">
        <f>IFERROR(INDEX('APT Data'!$A53:$AF53,MATCH('Calcs - New values'!Z$3,'APT Data'!$A$1:$AF$1,0))+((('Calcs - ACA values'!X55)-(INDEX('APT Data'!$A53:$AF53,MATCH('Calcs - New values'!Z$3,'APT Data'!$A$1:$AF$1,0))))*$A$1),'Calcs - ACA values'!X55*$A$1)</f>
        <v>653.79975000000002</v>
      </c>
      <c r="AA55" s="27">
        <f>IFERROR(INDEX('APT Data'!$A53:$AF53,MATCH('Calcs - New values'!AA$3,'APT Data'!$A$1:$AF$1,0))+((('Calcs - ACA values'!Y55)-(INDEX('APT Data'!$A53:$AF53,MATCH('Calcs - New values'!AA$3,'APT Data'!$A$1:$AF$1,0))))*$A$1),'Calcs - ACA values'!Y55*$A$1)</f>
        <v>1493.009325</v>
      </c>
      <c r="AB55" s="27">
        <f>IFERROR(INDEX('APT Data'!$A53:$AF53,MATCH('Calcs - New values'!AB$3,'APT Data'!$A$1:$AF$1,0))+((('Calcs - ACA values'!Z55)-(INDEX('APT Data'!$A53:$AF53,MATCH('Calcs - New values'!AB$3,'APT Data'!$A$1:$AF$1,0))))*$A$1),'Calcs - ACA values'!Z55*$A$1)</f>
        <v>131535.201</v>
      </c>
      <c r="AC55" s="27">
        <f>IFERROR(INDEX('APT Data'!$A53:$AF53,MATCH('Calcs - New values'!AC$3,'APT Data'!$A$1:$AF$1,0))+((('Calcs - ACA values'!AA55)-(INDEX('APT Data'!$A53:$AF53,MATCH('Calcs - New values'!AC$3,'APT Data'!$A$1:$AF$1,0))))*$A$1),'Calcs - ACA values'!AA55*$A$1)</f>
        <v>117864.201</v>
      </c>
      <c r="AD55" s="27">
        <f>IFERROR(INDEX('APT Data'!$A53:$AF53,MATCH('Calcs - New values'!AD$3,'APT Data'!$A$1:$AF$1,0))+((('Calcs - ACA values'!AB55)-(INDEX('APT Data'!$A53:$AF53,MATCH('Calcs - New values'!AD$3,'APT Data'!$A$1:$AF$1,0))))*$A$1),'Calcs - ACA values'!AB55*$A$1)</f>
        <v>4524.5250000000005</v>
      </c>
      <c r="AE55" s="27">
        <f>IFERROR(INDEX('APT Data'!$A53:$AF53,MATCH('Calcs - New values'!AE$3,'APT Data'!$A$1:$AF$1,0))+((('Calcs - ACA values'!AC55)-(INDEX('APT Data'!$A53:$AF53,MATCH('Calcs - New values'!AE$3,'APT Data'!$A$1:$AF$1,0))))*$A$1),'Calcs - ACA values'!AC55*$A$1)</f>
        <v>7038.1500000000005</v>
      </c>
      <c r="AF55" s="27">
        <f>IFERROR(INDEX('APT Data'!$A53:$AF53,MATCH('Calcs - New values'!AF$3,'APT Data'!$A$1:$AF$1,0))+((('Calcs - ACA values'!AD55)-(INDEX('APT Data'!$A53:$AF53,MATCH('Calcs - New values'!AF$3,'APT Data'!$A$1:$AF$1,0))))*$A$1),'Calcs - ACA values'!AD55*$A$1)</f>
        <v>0</v>
      </c>
      <c r="AG55" s="27">
        <f>IFERROR(INDEX('APT Data'!$A53:$AF53,MATCH('Calcs - New values'!AG$3,'APT Data'!$A$1:$AF$1,0))+((('Calcs - ACA values'!AE55)-(INDEX('APT Data'!$A53:$AF53,MATCH('Calcs - New values'!AG$3,'APT Data'!$A$1:$AF$1,0))))*$A$1),'Calcs - ACA values'!AE55*$A$1)</f>
        <v>90.490499999999997</v>
      </c>
      <c r="AH55" s="27">
        <f>IFERROR(INDEX('APT Data'!$A53:$AF53,MATCH('Calcs - New values'!AH$3,'APT Data'!$A$1:$AF$1,0))+((('Calcs - ACA values'!AF55)-(INDEX('APT Data'!$A53:$AF53,MATCH('Calcs - New values'!AH$3,'APT Data'!$A$1:$AF$1,0))))*$A$1),'Calcs - ACA values'!AF55*$A$1)</f>
        <v>129.70304999999999</v>
      </c>
    </row>
    <row r="56" spans="1:34" x14ac:dyDescent="0.35">
      <c r="A56" s="11">
        <v>357</v>
      </c>
      <c r="B56" s="11" t="b">
        <f>A56='Calcs - ACA values'!A56</f>
        <v>1</v>
      </c>
      <c r="C56" s="11" t="b">
        <f>A56='APT Data'!A54</f>
        <v>1</v>
      </c>
      <c r="D56" s="18" t="s">
        <v>57</v>
      </c>
      <c r="E56" s="27">
        <f>IFERROR(INDEX('APT Data'!$A54:$AF54,MATCH('Calcs - New values'!E$3,'APT Data'!$A$1:$AF$1,0))+((('Calcs - ACA values'!C56)-(INDEX('APT Data'!$A54:$AF54,MATCH('Calcs - New values'!E$3,'APT Data'!$A$1:$AF$1,0))))*$A$1),'Calcs - ACA values'!C56*$A$1)</f>
        <v>3124.7020349999998</v>
      </c>
      <c r="F56" s="27">
        <f>IFERROR(INDEX('APT Data'!$A54:$AF54,MATCH('Calcs - New values'!F$3,'APT Data'!$A$1:$AF$1,0))+((('Calcs - ACA values'!D56)-(INDEX('APT Data'!$A54:$AF54,MATCH('Calcs - New values'!F$3,'APT Data'!$A$1:$AF$1,0))))*$A$1),'Calcs - ACA values'!D56*$A$1)</f>
        <v>4406.4001799999996</v>
      </c>
      <c r="G56" s="27">
        <f>IFERROR(INDEX('APT Data'!$A54:$AF54,MATCH('Calcs - New values'!G$3,'APT Data'!$A$1:$AF$1,0))+((('Calcs - ACA values'!E56)-(INDEX('APT Data'!$A54:$AF54,MATCH('Calcs - New values'!G$3,'APT Data'!$A$1:$AF$1,0))))*$A$1),'Calcs - ACA values'!E56*$A$1)</f>
        <v>4965.7048350000005</v>
      </c>
      <c r="H56" s="27">
        <f>IFERROR(INDEX('APT Data'!$A54:$AF54,MATCH('Calcs - New values'!H$3,'APT Data'!$A$1:$AF$1,0))+((('Calcs - ACA values'!F56)-(INDEX('APT Data'!$A54:$AF54,MATCH('Calcs - New values'!H$3,'APT Data'!$A$1:$AF$1,0))))*$A$1),'Calcs - ACA values'!F56*$A$1)</f>
        <v>575.31337499999995</v>
      </c>
      <c r="I56" s="27">
        <f>IFERROR(INDEX('APT Data'!$A54:$AF54,MATCH('Calcs - New values'!I$3,'APT Data'!$A$1:$AF$1,0))+((('Calcs - ACA values'!G56)-(INDEX('APT Data'!$A54:$AF54,MATCH('Calcs - New values'!I$3,'APT Data'!$A$1:$AF$1,0))))*$A$1),'Calcs - ACA values'!G56*$A$1)</f>
        <v>840.45780000000002</v>
      </c>
      <c r="J56" s="27">
        <f>IFERROR(INDEX('APT Data'!$A54:$AF54,MATCH('Calcs - New values'!J$3,'APT Data'!$A$1:$AF$1,0))+((('Calcs - ACA values'!H56)-(INDEX('APT Data'!$A54:$AF54,MATCH('Calcs - New values'!J$3,'APT Data'!$A$1:$AF$1,0))))*$A$1),'Calcs - ACA values'!H56*$A$1)</f>
        <v>460.25069999999999</v>
      </c>
      <c r="K56" s="27">
        <f>IFERROR(INDEX('APT Data'!$A54:$AF54,MATCH('Calcs - New values'!K$3,'APT Data'!$A$1:$AF$1,0))+((('Calcs - ACA values'!I56)-(INDEX('APT Data'!$A54:$AF54,MATCH('Calcs - New values'!K$3,'APT Data'!$A$1:$AF$1,0))))*$A$1),'Calcs - ACA values'!I56*$A$1)</f>
        <v>460.25069999999999</v>
      </c>
      <c r="L56" s="27">
        <f>IFERROR(INDEX('APT Data'!$A54:$AF54,MATCH('Calcs - New values'!L$3,'APT Data'!$A$1:$AF$1,0))+((('Calcs - ACA values'!J56)-(INDEX('APT Data'!$A54:$AF54,MATCH('Calcs - New values'!L$3,'APT Data'!$A$1:$AF$1,0))))*$A$1),'Calcs - ACA values'!J56*$A$1)</f>
        <v>620.33789999999999</v>
      </c>
      <c r="M56" s="27">
        <f>IFERROR(INDEX('APT Data'!$A54:$AF54,MATCH('Calcs - New values'!M$3,'APT Data'!$A$1:$AF$1,0))+((('Calcs - ACA values'!K56)-(INDEX('APT Data'!$A54:$AF54,MATCH('Calcs - New values'!M$3,'APT Data'!$A$1:$AF$1,0))))*$A$1),'Calcs - ACA values'!K56*$A$1)</f>
        <v>865.47142499999995</v>
      </c>
      <c r="N56" s="27">
        <f>IFERROR(INDEX('APT Data'!$A54:$AF54,MATCH('Calcs - New values'!N$3,'APT Data'!$A$1:$AF$1,0))+((('Calcs - ACA values'!L56)-(INDEX('APT Data'!$A54:$AF54,MATCH('Calcs - New values'!N$3,'APT Data'!$A$1:$AF$1,0))))*$A$1),'Calcs - ACA values'!L56*$A$1)</f>
        <v>475.25887499999999</v>
      </c>
      <c r="O56" s="27">
        <f>IFERROR(INDEX('APT Data'!$A54:$AF54,MATCH('Calcs - New values'!O$3,'APT Data'!$A$1:$AF$1,0))+((('Calcs - ACA values'!M56)-(INDEX('APT Data'!$A54:$AF54,MATCH('Calcs - New values'!O$3,'APT Data'!$A$1:$AF$1,0))))*$A$1),'Calcs - ACA values'!M56*$A$1)</f>
        <v>680.37059999999997</v>
      </c>
      <c r="P56" s="27">
        <f>IFERROR(INDEX('APT Data'!$A54:$AF54,MATCH('Calcs - New values'!P$3,'APT Data'!$A$1:$AF$1,0))+((('Calcs - ACA values'!N56)-(INDEX('APT Data'!$A54:$AF54,MATCH('Calcs - New values'!P$3,'APT Data'!$A$1:$AF$1,0))))*$A$1),'Calcs - ACA values'!N56*$A$1)</f>
        <v>445.242525</v>
      </c>
      <c r="Q56" s="27">
        <f>IFERROR(INDEX('APT Data'!$A54:$AF54,MATCH('Calcs - New values'!Q$3,'APT Data'!$A$1:$AF$1,0))+((('Calcs - ACA values'!O56)-(INDEX('APT Data'!$A54:$AF54,MATCH('Calcs - New values'!Q$3,'APT Data'!$A$1:$AF$1,0))))*$A$1),'Calcs - ACA values'!O56*$A$1)</f>
        <v>630.34334999999999</v>
      </c>
      <c r="R56" s="27">
        <f>IFERROR(INDEX('APT Data'!$A54:$AF54,MATCH('Calcs - New values'!R$3,'APT Data'!$A$1:$AF$1,0))+((('Calcs - ACA values'!P56)-(INDEX('APT Data'!$A54:$AF54,MATCH('Calcs - New values'!R$3,'APT Data'!$A$1:$AF$1,0))))*$A$1),'Calcs - ACA values'!P56*$A$1)</f>
        <v>410.22345000000001</v>
      </c>
      <c r="S56" s="27">
        <f>IFERROR(INDEX('APT Data'!$A54:$AF54,MATCH('Calcs - New values'!S$3,'APT Data'!$A$1:$AF$1,0))+((('Calcs - ACA values'!Q56)-(INDEX('APT Data'!$A54:$AF54,MATCH('Calcs - New values'!S$3,'APT Data'!$A$1:$AF$1,0))))*$A$1),'Calcs - ACA values'!Q56*$A$1)</f>
        <v>580.31610000000001</v>
      </c>
      <c r="T56" s="27">
        <f>IFERROR(INDEX('APT Data'!$A54:$AF54,MATCH('Calcs - New values'!T$3,'APT Data'!$A$1:$AF$1,0))+((('Calcs - ACA values'!R56)-(INDEX('APT Data'!$A54:$AF54,MATCH('Calcs - New values'!T$3,'APT Data'!$A$1:$AF$1,0))))*$A$1),'Calcs - ACA values'!R56*$A$1)</f>
        <v>260.14170000000001</v>
      </c>
      <c r="U56" s="27">
        <f>IFERROR(INDEX('APT Data'!$A54:$AF54,MATCH('Calcs - New values'!U$3,'APT Data'!$A$1:$AF$1,0))+((('Calcs - ACA values'!S56)-(INDEX('APT Data'!$A54:$AF54,MATCH('Calcs - New values'!U$3,'APT Data'!$A$1:$AF$1,0))))*$A$1),'Calcs - ACA values'!S56*$A$1)</f>
        <v>415.22617500000001</v>
      </c>
      <c r="V56" s="27">
        <f>IFERROR(INDEX('APT Data'!$A54:$AF54,MATCH('Calcs - New values'!V$3,'APT Data'!$A$1:$AF$1,0))+((('Calcs - ACA values'!T56)-(INDEX('APT Data'!$A54:$AF54,MATCH('Calcs - New values'!V$3,'APT Data'!$A$1:$AF$1,0))))*$A$1),'Calcs - ACA values'!T56*$A$1)</f>
        <v>215.117175</v>
      </c>
      <c r="W56" s="27">
        <f>IFERROR(INDEX('APT Data'!$A54:$AF54,MATCH('Calcs - New values'!W$3,'APT Data'!$A$1:$AF$1,0))+((('Calcs - ACA values'!U56)-(INDEX('APT Data'!$A54:$AF54,MATCH('Calcs - New values'!W$3,'APT Data'!$A$1:$AF$1,0))))*$A$1),'Calcs - ACA values'!U56*$A$1)</f>
        <v>310.16895</v>
      </c>
      <c r="X56" s="27">
        <f>IFERROR(INDEX('APT Data'!$A54:$AF54,MATCH('Calcs - New values'!X$3,'APT Data'!$A$1:$AF$1,0))+((('Calcs - ACA values'!V56)-(INDEX('APT Data'!$A54:$AF54,MATCH('Calcs - New values'!X$3,'APT Data'!$A$1:$AF$1,0))))*$A$1),'Calcs - ACA values'!V56*$A$1)</f>
        <v>1095.596775</v>
      </c>
      <c r="Y56" s="27">
        <f>IFERROR(INDEX('APT Data'!$A54:$AF54,MATCH('Calcs - New values'!Y$3,'APT Data'!$A$1:$AF$1,0))+((('Calcs - ACA values'!W56)-(INDEX('APT Data'!$A54:$AF54,MATCH('Calcs - New values'!Y$3,'APT Data'!$A$1:$AF$1,0))))*$A$1),'Calcs - ACA values'!W56*$A$1)</f>
        <v>1660.9047</v>
      </c>
      <c r="Z56" s="27">
        <f>IFERROR(INDEX('APT Data'!$A54:$AF54,MATCH('Calcs - New values'!Z$3,'APT Data'!$A$1:$AF$1,0))+((('Calcs - ACA values'!X56)-(INDEX('APT Data'!$A54:$AF54,MATCH('Calcs - New values'!Z$3,'APT Data'!$A$1:$AF$1,0))))*$A$1),'Calcs - ACA values'!X56*$A$1)</f>
        <v>550.29975000000002</v>
      </c>
      <c r="AA56" s="27">
        <f>IFERROR(INDEX('APT Data'!$A54:$AF54,MATCH('Calcs - New values'!AA$3,'APT Data'!$A$1:$AF$1,0))+((('Calcs - ACA values'!Y56)-(INDEX('APT Data'!$A54:$AF54,MATCH('Calcs - New values'!AA$3,'APT Data'!$A$1:$AF$1,0))))*$A$1),'Calcs - ACA values'!Y56*$A$1)</f>
        <v>1485.8093249999999</v>
      </c>
      <c r="AB56" s="27">
        <f>IFERROR(INDEX('APT Data'!$A54:$AF54,MATCH('Calcs - New values'!AB$3,'APT Data'!$A$1:$AF$1,0))+((('Calcs - ACA values'!Z56)-(INDEX('APT Data'!$A54:$AF54,MATCH('Calcs - New values'!AB$3,'APT Data'!$A$1:$AF$1,0))))*$A$1),'Calcs - ACA values'!Z56*$A$1)</f>
        <v>117864.201</v>
      </c>
      <c r="AC56" s="27">
        <f>IFERROR(INDEX('APT Data'!$A54:$AF54,MATCH('Calcs - New values'!AC$3,'APT Data'!$A$1:$AF$1,0))+((('Calcs - ACA values'!AA56)-(INDEX('APT Data'!$A54:$AF54,MATCH('Calcs - New values'!AC$3,'APT Data'!$A$1:$AF$1,0))))*$A$1),'Calcs - ACA values'!AA56*$A$1)</f>
        <v>117864.201</v>
      </c>
      <c r="AD56" s="27">
        <f>IFERROR(INDEX('APT Data'!$A54:$AF54,MATCH('Calcs - New values'!AD$3,'APT Data'!$A$1:$AF$1,0))+((('Calcs - ACA values'!AB56)-(INDEX('APT Data'!$A54:$AF54,MATCH('Calcs - New values'!AD$3,'APT Data'!$A$1:$AF$1,0))))*$A$1),'Calcs - ACA values'!AB56*$A$1)</f>
        <v>4524.5250000000005</v>
      </c>
      <c r="AE56" s="27">
        <f>IFERROR(INDEX('APT Data'!$A54:$AF54,MATCH('Calcs - New values'!AE$3,'APT Data'!$A$1:$AF$1,0))+((('Calcs - ACA values'!AC56)-(INDEX('APT Data'!$A54:$AF54,MATCH('Calcs - New values'!AE$3,'APT Data'!$A$1:$AF$1,0))))*$A$1),'Calcs - ACA values'!AC56*$A$1)</f>
        <v>7038.1500000000005</v>
      </c>
      <c r="AF56" s="27">
        <f>IFERROR(INDEX('APT Data'!$A54:$AF54,MATCH('Calcs - New values'!AF$3,'APT Data'!$A$1:$AF$1,0))+((('Calcs - ACA values'!AD56)-(INDEX('APT Data'!$A54:$AF54,MATCH('Calcs - New values'!AF$3,'APT Data'!$A$1:$AF$1,0))))*$A$1),'Calcs - ACA values'!AD56*$A$1)</f>
        <v>0</v>
      </c>
      <c r="AG56" s="27">
        <f>IFERROR(INDEX('APT Data'!$A54:$AF54,MATCH('Calcs - New values'!AG$3,'APT Data'!$A$1:$AF$1,0))+((('Calcs - ACA values'!AE56)-(INDEX('APT Data'!$A54:$AF54,MATCH('Calcs - New values'!AG$3,'APT Data'!$A$1:$AF$1,0))))*$A$1),'Calcs - ACA values'!AE56*$A$1)</f>
        <v>900.4905</v>
      </c>
      <c r="AH56" s="27">
        <f>IFERROR(INDEX('APT Data'!$A54:$AF54,MATCH('Calcs - New values'!AH$3,'APT Data'!$A$1:$AF$1,0))+((('Calcs - ACA values'!AF56)-(INDEX('APT Data'!$A54:$AF54,MATCH('Calcs - New values'!AH$3,'APT Data'!$A$1:$AF$1,0))))*$A$1),'Calcs - ACA values'!AF56*$A$1)</f>
        <v>1290.7030500000001</v>
      </c>
    </row>
    <row r="57" spans="1:34" x14ac:dyDescent="0.35">
      <c r="A57" s="11">
        <v>358</v>
      </c>
      <c r="B57" s="11" t="b">
        <f>A57='Calcs - ACA values'!A57</f>
        <v>1</v>
      </c>
      <c r="C57" s="11" t="b">
        <f>A57='APT Data'!A55</f>
        <v>1</v>
      </c>
      <c r="D57" s="18" t="s">
        <v>58</v>
      </c>
      <c r="E57" s="27">
        <f>IFERROR(INDEX('APT Data'!$A55:$AF55,MATCH('Calcs - New values'!E$3,'APT Data'!$A$1:$AF$1,0))+((('Calcs - ACA values'!C57)-(INDEX('APT Data'!$A55:$AF55,MATCH('Calcs - New values'!E$3,'APT Data'!$A$1:$AF$1,0))))*$A$1),'Calcs - ACA values'!C57*$A$1)</f>
        <v>3200.464035</v>
      </c>
      <c r="F57" s="27">
        <f>IFERROR(INDEX('APT Data'!$A55:$AF55,MATCH('Calcs - New values'!F$3,'APT Data'!$A$1:$AF$1,0))+((('Calcs - ACA values'!D57)-(INDEX('APT Data'!$A55:$AF55,MATCH('Calcs - New values'!F$3,'APT Data'!$A$1:$AF$1,0))))*$A$1),'Calcs - ACA values'!D57*$A$1)</f>
        <v>4488.4441799999995</v>
      </c>
      <c r="G57" s="27">
        <f>IFERROR(INDEX('APT Data'!$A55:$AF55,MATCH('Calcs - New values'!G$3,'APT Data'!$A$1:$AF$1,0))+((('Calcs - ACA values'!E57)-(INDEX('APT Data'!$A55:$AF55,MATCH('Calcs - New values'!G$3,'APT Data'!$A$1:$AF$1,0))))*$A$1),'Calcs - ACA values'!E57*$A$1)</f>
        <v>5050.4938350000002</v>
      </c>
      <c r="H57" s="27">
        <f>IFERROR(INDEX('APT Data'!$A55:$AF55,MATCH('Calcs - New values'!H$3,'APT Data'!$A$1:$AF$1,0))+((('Calcs - ACA values'!F57)-(INDEX('APT Data'!$A55:$AF55,MATCH('Calcs - New values'!H$3,'APT Data'!$A$1:$AF$1,0))))*$A$1),'Calcs - ACA values'!F57*$A$1)</f>
        <v>578.13037499999996</v>
      </c>
      <c r="I57" s="27">
        <f>IFERROR(INDEX('APT Data'!$A55:$AF55,MATCH('Calcs - New values'!I$3,'APT Data'!$A$1:$AF$1,0))+((('Calcs - ACA values'!G57)-(INDEX('APT Data'!$A55:$AF55,MATCH('Calcs - New values'!I$3,'APT Data'!$A$1:$AF$1,0))))*$A$1),'Calcs - ACA values'!G57*$A$1)</f>
        <v>844.57979999999998</v>
      </c>
      <c r="J57" s="27">
        <f>IFERROR(INDEX('APT Data'!$A55:$AF55,MATCH('Calcs - New values'!J$3,'APT Data'!$A$1:$AF$1,0))+((('Calcs - ACA values'!H57)-(INDEX('APT Data'!$A55:$AF55,MATCH('Calcs - New values'!J$3,'APT Data'!$A$1:$AF$1,0))))*$A$1),'Calcs - ACA values'!H57*$A$1)</f>
        <v>462.50970000000001</v>
      </c>
      <c r="K57" s="27">
        <f>IFERROR(INDEX('APT Data'!$A55:$AF55,MATCH('Calcs - New values'!K$3,'APT Data'!$A$1:$AF$1,0))+((('Calcs - ACA values'!I57)-(INDEX('APT Data'!$A55:$AF55,MATCH('Calcs - New values'!K$3,'APT Data'!$A$1:$AF$1,0))))*$A$1),'Calcs - ACA values'!I57*$A$1)</f>
        <v>462.50970000000001</v>
      </c>
      <c r="L57" s="27">
        <f>IFERROR(INDEX('APT Data'!$A55:$AF55,MATCH('Calcs - New values'!L$3,'APT Data'!$A$1:$AF$1,0))+((('Calcs - ACA values'!J57)-(INDEX('APT Data'!$A55:$AF55,MATCH('Calcs - New values'!L$3,'APT Data'!$A$1:$AF$1,0))))*$A$1),'Calcs - ACA values'!J57*$A$1)</f>
        <v>623.37990000000002</v>
      </c>
      <c r="M57" s="27">
        <f>IFERROR(INDEX('APT Data'!$A55:$AF55,MATCH('Calcs - New values'!M$3,'APT Data'!$A$1:$AF$1,0))+((('Calcs - ACA values'!K57)-(INDEX('APT Data'!$A55:$AF55,MATCH('Calcs - New values'!M$3,'APT Data'!$A$1:$AF$1,0))))*$A$1),'Calcs - ACA values'!K57*$A$1)</f>
        <v>869.71042499999999</v>
      </c>
      <c r="N57" s="27">
        <f>IFERROR(INDEX('APT Data'!$A55:$AF55,MATCH('Calcs - New values'!N$3,'APT Data'!$A$1:$AF$1,0))+((('Calcs - ACA values'!L57)-(INDEX('APT Data'!$A55:$AF55,MATCH('Calcs - New values'!N$3,'APT Data'!$A$1:$AF$1,0))))*$A$1),'Calcs - ACA values'!L57*$A$1)</f>
        <v>477.58987500000001</v>
      </c>
      <c r="O57" s="27">
        <f>IFERROR(INDEX('APT Data'!$A55:$AF55,MATCH('Calcs - New values'!O$3,'APT Data'!$A$1:$AF$1,0))+((('Calcs - ACA values'!M57)-(INDEX('APT Data'!$A55:$AF55,MATCH('Calcs - New values'!O$3,'APT Data'!$A$1:$AF$1,0))))*$A$1),'Calcs - ACA values'!M57*$A$1)</f>
        <v>683.70960000000002</v>
      </c>
      <c r="P57" s="27">
        <f>IFERROR(INDEX('APT Data'!$A55:$AF55,MATCH('Calcs - New values'!P$3,'APT Data'!$A$1:$AF$1,0))+((('Calcs - ACA values'!N57)-(INDEX('APT Data'!$A55:$AF55,MATCH('Calcs - New values'!P$3,'APT Data'!$A$1:$AF$1,0))))*$A$1),'Calcs - ACA values'!N57*$A$1)</f>
        <v>447.42952500000001</v>
      </c>
      <c r="Q57" s="27">
        <f>IFERROR(INDEX('APT Data'!$A55:$AF55,MATCH('Calcs - New values'!Q$3,'APT Data'!$A$1:$AF$1,0))+((('Calcs - ACA values'!O57)-(INDEX('APT Data'!$A55:$AF55,MATCH('Calcs - New values'!Q$3,'APT Data'!$A$1:$AF$1,0))))*$A$1),'Calcs - ACA values'!O57*$A$1)</f>
        <v>633.43034999999998</v>
      </c>
      <c r="R57" s="27">
        <f>IFERROR(INDEX('APT Data'!$A55:$AF55,MATCH('Calcs - New values'!R$3,'APT Data'!$A$1:$AF$1,0))+((('Calcs - ACA values'!P57)-(INDEX('APT Data'!$A55:$AF55,MATCH('Calcs - New values'!R$3,'APT Data'!$A$1:$AF$1,0))))*$A$1),'Calcs - ACA values'!P57*$A$1)</f>
        <v>412.23045000000002</v>
      </c>
      <c r="S57" s="27">
        <f>IFERROR(INDEX('APT Data'!$A55:$AF55,MATCH('Calcs - New values'!S$3,'APT Data'!$A$1:$AF$1,0))+((('Calcs - ACA values'!Q57)-(INDEX('APT Data'!$A55:$AF55,MATCH('Calcs - New values'!S$3,'APT Data'!$A$1:$AF$1,0))))*$A$1),'Calcs - ACA values'!Q57*$A$1)</f>
        <v>583.16009999999994</v>
      </c>
      <c r="T57" s="27">
        <f>IFERROR(INDEX('APT Data'!$A55:$AF55,MATCH('Calcs - New values'!T$3,'APT Data'!$A$1:$AF$1,0))+((('Calcs - ACA values'!R57)-(INDEX('APT Data'!$A55:$AF55,MATCH('Calcs - New values'!T$3,'APT Data'!$A$1:$AF$1,0))))*$A$1),'Calcs - ACA values'!R57*$A$1)</f>
        <v>261.41970000000003</v>
      </c>
      <c r="U57" s="27">
        <f>IFERROR(INDEX('APT Data'!$A55:$AF55,MATCH('Calcs - New values'!U$3,'APT Data'!$A$1:$AF$1,0))+((('Calcs - ACA values'!S57)-(INDEX('APT Data'!$A55:$AF55,MATCH('Calcs - New values'!U$3,'APT Data'!$A$1:$AF$1,0))))*$A$1),'Calcs - ACA values'!S57*$A$1)</f>
        <v>417.260175</v>
      </c>
      <c r="V57" s="27">
        <f>IFERROR(INDEX('APT Data'!$A55:$AF55,MATCH('Calcs - New values'!V$3,'APT Data'!$A$1:$AF$1,0))+((('Calcs - ACA values'!T57)-(INDEX('APT Data'!$A55:$AF55,MATCH('Calcs - New values'!V$3,'APT Data'!$A$1:$AF$1,0))))*$A$1),'Calcs - ACA values'!T57*$A$1)</f>
        <v>216.170175</v>
      </c>
      <c r="W57" s="27">
        <f>IFERROR(INDEX('APT Data'!$A55:$AF55,MATCH('Calcs - New values'!W$3,'APT Data'!$A$1:$AF$1,0))+((('Calcs - ACA values'!U57)-(INDEX('APT Data'!$A55:$AF55,MATCH('Calcs - New values'!W$3,'APT Data'!$A$1:$AF$1,0))))*$A$1),'Calcs - ACA values'!U57*$A$1)</f>
        <v>311.68995000000001</v>
      </c>
      <c r="X57" s="27">
        <f>IFERROR(INDEX('APT Data'!$A55:$AF55,MATCH('Calcs - New values'!X$3,'APT Data'!$A$1:$AF$1,0))+((('Calcs - ACA values'!V57)-(INDEX('APT Data'!$A55:$AF55,MATCH('Calcs - New values'!X$3,'APT Data'!$A$1:$AF$1,0))))*$A$1),'Calcs - ACA values'!V57*$A$1)</f>
        <v>1100.969775</v>
      </c>
      <c r="Y57" s="27">
        <f>IFERROR(INDEX('APT Data'!$A55:$AF55,MATCH('Calcs - New values'!Y$3,'APT Data'!$A$1:$AF$1,0))+((('Calcs - ACA values'!W57)-(INDEX('APT Data'!$A55:$AF55,MATCH('Calcs - New values'!Y$3,'APT Data'!$A$1:$AF$1,0))))*$A$1),'Calcs - ACA values'!W57*$A$1)</f>
        <v>1669.0497</v>
      </c>
      <c r="Z57" s="27">
        <f>IFERROR(INDEX('APT Data'!$A55:$AF55,MATCH('Calcs - New values'!Z$3,'APT Data'!$A$1:$AF$1,0))+((('Calcs - ACA values'!X57)-(INDEX('APT Data'!$A55:$AF55,MATCH('Calcs - New values'!Z$3,'APT Data'!$A$1:$AF$1,0))))*$A$1),'Calcs - ACA values'!X57*$A$1)</f>
        <v>552.99974999999995</v>
      </c>
      <c r="AA57" s="27">
        <f>IFERROR(INDEX('APT Data'!$A55:$AF55,MATCH('Calcs - New values'!AA$3,'APT Data'!$A$1:$AF$1,0))+((('Calcs - ACA values'!Y57)-(INDEX('APT Data'!$A55:$AF55,MATCH('Calcs - New values'!AA$3,'APT Data'!$A$1:$AF$1,0))))*$A$1),'Calcs - ACA values'!Y57*$A$1)</f>
        <v>1493.0903249999999</v>
      </c>
      <c r="AB57" s="27">
        <f>IFERROR(INDEX('APT Data'!$A55:$AF55,MATCH('Calcs - New values'!AB$3,'APT Data'!$A$1:$AF$1,0))+((('Calcs - ACA values'!Z57)-(INDEX('APT Data'!$A55:$AF55,MATCH('Calcs - New values'!AB$3,'APT Data'!$A$1:$AF$1,0))))*$A$1),'Calcs - ACA values'!Z57*$A$1)</f>
        <v>118442.01</v>
      </c>
      <c r="AC57" s="27">
        <f>IFERROR(INDEX('APT Data'!$A55:$AF55,MATCH('Calcs - New values'!AC$3,'APT Data'!$A$1:$AF$1,0))+((('Calcs - ACA values'!AA57)-(INDEX('APT Data'!$A55:$AF55,MATCH('Calcs - New values'!AC$3,'APT Data'!$A$1:$AF$1,0))))*$A$1),'Calcs - ACA values'!AA57*$A$1)</f>
        <v>118442.01</v>
      </c>
      <c r="AD57" s="27">
        <f>IFERROR(INDEX('APT Data'!$A55:$AF55,MATCH('Calcs - New values'!AD$3,'APT Data'!$A$1:$AF$1,0))+((('Calcs - ACA values'!AB57)-(INDEX('APT Data'!$A55:$AF55,MATCH('Calcs - New values'!AD$3,'APT Data'!$A$1:$AF$1,0))))*$A$1),'Calcs - ACA values'!AB57*$A$1)</f>
        <v>45245.25</v>
      </c>
      <c r="AE57" s="27">
        <f>IFERROR(INDEX('APT Data'!$A55:$AF55,MATCH('Calcs - New values'!AE$3,'APT Data'!$A$1:$AF$1,0))+((('Calcs - ACA values'!AC57)-(INDEX('APT Data'!$A55:$AF55,MATCH('Calcs - New values'!AE$3,'APT Data'!$A$1:$AF$1,0))))*$A$1),'Calcs - ACA values'!AC57*$A$1)</f>
        <v>70381.5</v>
      </c>
      <c r="AF57" s="27">
        <f>IFERROR(INDEX('APT Data'!$A55:$AF55,MATCH('Calcs - New values'!AF$3,'APT Data'!$A$1:$AF$1,0))+((('Calcs - ACA values'!AD57)-(INDEX('APT Data'!$A55:$AF55,MATCH('Calcs - New values'!AF$3,'APT Data'!$A$1:$AF$1,0))))*$A$1),'Calcs - ACA values'!AD57*$A$1)</f>
        <v>0</v>
      </c>
      <c r="AG57" s="27">
        <f>IFERROR(INDEX('APT Data'!$A55:$AF55,MATCH('Calcs - New values'!AG$3,'APT Data'!$A$1:$AF$1,0))+((('Calcs - ACA values'!AE57)-(INDEX('APT Data'!$A55:$AF55,MATCH('Calcs - New values'!AG$3,'APT Data'!$A$1:$AF$1,0))))*$A$1),'Calcs - ACA values'!AE57*$A$1)</f>
        <v>904.90949999999998</v>
      </c>
      <c r="AH57" s="27">
        <f>IFERROR(INDEX('APT Data'!$A55:$AF55,MATCH('Calcs - New values'!AH$3,'APT Data'!$A$1:$AF$1,0))+((('Calcs - ACA values'!AF57)-(INDEX('APT Data'!$A55:$AF55,MATCH('Calcs - New values'!AH$3,'APT Data'!$A$1:$AF$1,0))))*$A$1),'Calcs - ACA values'!AF57*$A$1)</f>
        <v>1297.0300499999998</v>
      </c>
    </row>
    <row r="58" spans="1:34" x14ac:dyDescent="0.35">
      <c r="A58" s="11">
        <v>359</v>
      </c>
      <c r="B58" s="11" t="b">
        <f>A58='Calcs - ACA values'!A58</f>
        <v>1</v>
      </c>
      <c r="C58" s="11" t="b">
        <f>A58='APT Data'!A56</f>
        <v>1</v>
      </c>
      <c r="D58" s="18" t="s">
        <v>59</v>
      </c>
      <c r="E58" s="27">
        <f>IFERROR(INDEX('APT Data'!$A56:$AF56,MATCH('Calcs - New values'!E$3,'APT Data'!$A$1:$AF$1,0))+((('Calcs - ACA values'!C58)-(INDEX('APT Data'!$A56:$AF56,MATCH('Calcs - New values'!E$3,'APT Data'!$A$1:$AF$1,0))))*$A$1),'Calcs - ACA values'!C58*$A$1)</f>
        <v>3140.0203499999998</v>
      </c>
      <c r="F58" s="27">
        <f>IFERROR(INDEX('APT Data'!$A56:$AF56,MATCH('Calcs - New values'!F$3,'APT Data'!$A$1:$AF$1,0))+((('Calcs - ACA values'!D58)-(INDEX('APT Data'!$A56:$AF56,MATCH('Calcs - New values'!F$3,'APT Data'!$A$1:$AF$1,0))))*$A$1),'Calcs - ACA values'!D58*$A$1)</f>
        <v>4428.0018</v>
      </c>
      <c r="G58" s="27">
        <f>IFERROR(INDEX('APT Data'!$A56:$AF56,MATCH('Calcs - New values'!G$3,'APT Data'!$A$1:$AF$1,0))+((('Calcs - ACA values'!E58)-(INDEX('APT Data'!$A56:$AF56,MATCH('Calcs - New values'!G$3,'APT Data'!$A$1:$AF$1,0))))*$A$1),'Calcs - ACA values'!E58*$A$1)</f>
        <v>4990.04835</v>
      </c>
      <c r="H58" s="27">
        <f>IFERROR(INDEX('APT Data'!$A56:$AF56,MATCH('Calcs - New values'!H$3,'APT Data'!$A$1:$AF$1,0))+((('Calcs - ACA values'!F58)-(INDEX('APT Data'!$A56:$AF56,MATCH('Calcs - New values'!H$3,'APT Data'!$A$1:$AF$1,0))))*$A$1),'Calcs - ACA values'!F58*$A$1)</f>
        <v>578.13374999999996</v>
      </c>
      <c r="I58" s="27">
        <f>IFERROR(INDEX('APT Data'!$A56:$AF56,MATCH('Calcs - New values'!I$3,'APT Data'!$A$1:$AF$1,0))+((('Calcs - ACA values'!G58)-(INDEX('APT Data'!$A56:$AF56,MATCH('Calcs - New values'!I$3,'APT Data'!$A$1:$AF$1,0))))*$A$1),'Calcs - ACA values'!G58*$A$1)</f>
        <v>844.57799999999997</v>
      </c>
      <c r="J58" s="27">
        <f>IFERROR(INDEX('APT Data'!$A56:$AF56,MATCH('Calcs - New values'!J$3,'APT Data'!$A$1:$AF$1,0))+((('Calcs - ACA values'!H58)-(INDEX('APT Data'!$A56:$AF56,MATCH('Calcs - New values'!J$3,'APT Data'!$A$1:$AF$1,0))))*$A$1),'Calcs - ACA values'!H58*$A$1)</f>
        <v>462.50700000000001</v>
      </c>
      <c r="K58" s="27">
        <f>IFERROR(INDEX('APT Data'!$A56:$AF56,MATCH('Calcs - New values'!K$3,'APT Data'!$A$1:$AF$1,0))+((('Calcs - ACA values'!I58)-(INDEX('APT Data'!$A56:$AF56,MATCH('Calcs - New values'!K$3,'APT Data'!$A$1:$AF$1,0))))*$A$1),'Calcs - ACA values'!I58*$A$1)</f>
        <v>462.50700000000001</v>
      </c>
      <c r="L58" s="27">
        <f>IFERROR(INDEX('APT Data'!$A56:$AF56,MATCH('Calcs - New values'!L$3,'APT Data'!$A$1:$AF$1,0))+((('Calcs - ACA values'!J58)-(INDEX('APT Data'!$A56:$AF56,MATCH('Calcs - New values'!L$3,'APT Data'!$A$1:$AF$1,0))))*$A$1),'Calcs - ACA values'!J58*$A$1)</f>
        <v>623.37900000000002</v>
      </c>
      <c r="M58" s="27">
        <f>IFERROR(INDEX('APT Data'!$A56:$AF56,MATCH('Calcs - New values'!M$3,'APT Data'!$A$1:$AF$1,0))+((('Calcs - ACA values'!K58)-(INDEX('APT Data'!$A56:$AF56,MATCH('Calcs - New values'!M$3,'APT Data'!$A$1:$AF$1,0))))*$A$1),'Calcs - ACA values'!K58*$A$1)</f>
        <v>869.71424999999999</v>
      </c>
      <c r="N58" s="27">
        <f>IFERROR(INDEX('APT Data'!$A56:$AF56,MATCH('Calcs - New values'!N$3,'APT Data'!$A$1:$AF$1,0))+((('Calcs - ACA values'!L58)-(INDEX('APT Data'!$A56:$AF56,MATCH('Calcs - New values'!N$3,'APT Data'!$A$1:$AF$1,0))))*$A$1),'Calcs - ACA values'!L58*$A$1)</f>
        <v>477.58875</v>
      </c>
      <c r="O58" s="27">
        <f>IFERROR(INDEX('APT Data'!$A56:$AF56,MATCH('Calcs - New values'!O$3,'APT Data'!$A$1:$AF$1,0))+((('Calcs - ACA values'!M58)-(INDEX('APT Data'!$A56:$AF56,MATCH('Calcs - New values'!O$3,'APT Data'!$A$1:$AF$1,0))))*$A$1),'Calcs - ACA values'!M58*$A$1)</f>
        <v>683.70600000000002</v>
      </c>
      <c r="P58" s="27">
        <f>IFERROR(INDEX('APT Data'!$A56:$AF56,MATCH('Calcs - New values'!P$3,'APT Data'!$A$1:$AF$1,0))+((('Calcs - ACA values'!N58)-(INDEX('APT Data'!$A56:$AF56,MATCH('Calcs - New values'!P$3,'APT Data'!$A$1:$AF$1,0))))*$A$1),'Calcs - ACA values'!N58*$A$1)</f>
        <v>447.42525000000001</v>
      </c>
      <c r="Q58" s="27">
        <f>IFERROR(INDEX('APT Data'!$A56:$AF56,MATCH('Calcs - New values'!Q$3,'APT Data'!$A$1:$AF$1,0))+((('Calcs - ACA values'!O58)-(INDEX('APT Data'!$A56:$AF56,MATCH('Calcs - New values'!Q$3,'APT Data'!$A$1:$AF$1,0))))*$A$1),'Calcs - ACA values'!O58*$A$1)</f>
        <v>633.43349999999998</v>
      </c>
      <c r="R58" s="27">
        <f>IFERROR(INDEX('APT Data'!$A56:$AF56,MATCH('Calcs - New values'!R$3,'APT Data'!$A$1:$AF$1,0))+((('Calcs - ACA values'!P58)-(INDEX('APT Data'!$A56:$AF56,MATCH('Calcs - New values'!R$3,'APT Data'!$A$1:$AF$1,0))))*$A$1),'Calcs - ACA values'!P58*$A$1)</f>
        <v>412.23449999999997</v>
      </c>
      <c r="S58" s="27">
        <f>IFERROR(INDEX('APT Data'!$A56:$AF56,MATCH('Calcs - New values'!S$3,'APT Data'!$A$1:$AF$1,0))+((('Calcs - ACA values'!Q58)-(INDEX('APT Data'!$A56:$AF56,MATCH('Calcs - New values'!S$3,'APT Data'!$A$1:$AF$1,0))))*$A$1),'Calcs - ACA values'!Q58*$A$1)</f>
        <v>583.16099999999994</v>
      </c>
      <c r="T58" s="27">
        <f>IFERROR(INDEX('APT Data'!$A56:$AF56,MATCH('Calcs - New values'!T$3,'APT Data'!$A$1:$AF$1,0))+((('Calcs - ACA values'!R58)-(INDEX('APT Data'!$A56:$AF56,MATCH('Calcs - New values'!T$3,'APT Data'!$A$1:$AF$1,0))))*$A$1),'Calcs - ACA values'!R58*$A$1)</f>
        <v>261.41699999999997</v>
      </c>
      <c r="U58" s="27">
        <f>IFERROR(INDEX('APT Data'!$A56:$AF56,MATCH('Calcs - New values'!U$3,'APT Data'!$A$1:$AF$1,0))+((('Calcs - ACA values'!S58)-(INDEX('APT Data'!$A56:$AF56,MATCH('Calcs - New values'!U$3,'APT Data'!$A$1:$AF$1,0))))*$A$1),'Calcs - ACA values'!S58*$A$1)</f>
        <v>417.26175000000001</v>
      </c>
      <c r="V58" s="27">
        <f>IFERROR(INDEX('APT Data'!$A56:$AF56,MATCH('Calcs - New values'!V$3,'APT Data'!$A$1:$AF$1,0))+((('Calcs - ACA values'!T58)-(INDEX('APT Data'!$A56:$AF56,MATCH('Calcs - New values'!V$3,'APT Data'!$A$1:$AF$1,0))))*$A$1),'Calcs - ACA values'!T58*$A$1)</f>
        <v>216.17175</v>
      </c>
      <c r="W58" s="27">
        <f>IFERROR(INDEX('APT Data'!$A56:$AF56,MATCH('Calcs - New values'!W$3,'APT Data'!$A$1:$AF$1,0))+((('Calcs - ACA values'!U58)-(INDEX('APT Data'!$A56:$AF56,MATCH('Calcs - New values'!W$3,'APT Data'!$A$1:$AF$1,0))))*$A$1),'Calcs - ACA values'!U58*$A$1)</f>
        <v>311.68950000000001</v>
      </c>
      <c r="X58" s="27">
        <f>IFERROR(INDEX('APT Data'!$A56:$AF56,MATCH('Calcs - New values'!X$3,'APT Data'!$A$1:$AF$1,0))+((('Calcs - ACA values'!V58)-(INDEX('APT Data'!$A56:$AF56,MATCH('Calcs - New values'!X$3,'APT Data'!$A$1:$AF$1,0))))*$A$1),'Calcs - ACA values'!V58*$A$1)</f>
        <v>1100.96775</v>
      </c>
      <c r="Y58" s="27">
        <f>IFERROR(INDEX('APT Data'!$A56:$AF56,MATCH('Calcs - New values'!Y$3,'APT Data'!$A$1:$AF$1,0))+((('Calcs - ACA values'!W58)-(INDEX('APT Data'!$A56:$AF56,MATCH('Calcs - New values'!Y$3,'APT Data'!$A$1:$AF$1,0))))*$A$1),'Calcs - ACA values'!W58*$A$1)</f>
        <v>1669.047</v>
      </c>
      <c r="Z58" s="27">
        <f>IFERROR(INDEX('APT Data'!$A56:$AF56,MATCH('Calcs - New values'!Z$3,'APT Data'!$A$1:$AF$1,0))+((('Calcs - ACA values'!X58)-(INDEX('APT Data'!$A56:$AF56,MATCH('Calcs - New values'!Z$3,'APT Data'!$A$1:$AF$1,0))))*$A$1),'Calcs - ACA values'!X58*$A$1)</f>
        <v>552.99749999999995</v>
      </c>
      <c r="AA58" s="27">
        <f>IFERROR(INDEX('APT Data'!$A56:$AF56,MATCH('Calcs - New values'!AA$3,'APT Data'!$A$1:$AF$1,0))+((('Calcs - ACA values'!Y58)-(INDEX('APT Data'!$A56:$AF56,MATCH('Calcs - New values'!AA$3,'APT Data'!$A$1:$AF$1,0))))*$A$1),'Calcs - ACA values'!Y58*$A$1)</f>
        <v>1493.0932499999999</v>
      </c>
      <c r="AB58" s="27">
        <f>IFERROR(INDEX('APT Data'!$A56:$AF56,MATCH('Calcs - New values'!AB$3,'APT Data'!$A$1:$AF$1,0))+((('Calcs - ACA values'!Z58)-(INDEX('APT Data'!$A56:$AF56,MATCH('Calcs - New values'!AB$3,'APT Data'!$A$1:$AF$1,0))))*$A$1),'Calcs - ACA values'!Z58*$A$1)</f>
        <v>118442.01</v>
      </c>
      <c r="AC58" s="27">
        <f>IFERROR(INDEX('APT Data'!$A56:$AF56,MATCH('Calcs - New values'!AC$3,'APT Data'!$A$1:$AF$1,0))+((('Calcs - ACA values'!AA58)-(INDEX('APT Data'!$A56:$AF56,MATCH('Calcs - New values'!AC$3,'APT Data'!$A$1:$AF$1,0))))*$A$1),'Calcs - ACA values'!AA58*$A$1)</f>
        <v>118442.01</v>
      </c>
      <c r="AD58" s="27">
        <f>IFERROR(INDEX('APT Data'!$A56:$AF56,MATCH('Calcs - New values'!AD$3,'APT Data'!$A$1:$AF$1,0))+((('Calcs - ACA values'!AB58)-(INDEX('APT Data'!$A56:$AF56,MATCH('Calcs - New values'!AD$3,'APT Data'!$A$1:$AF$1,0))))*$A$1),'Calcs - ACA values'!AB58*$A$1)</f>
        <v>45245.25</v>
      </c>
      <c r="AE58" s="27">
        <f>IFERROR(INDEX('APT Data'!$A56:$AF56,MATCH('Calcs - New values'!AE$3,'APT Data'!$A$1:$AF$1,0))+((('Calcs - ACA values'!AC58)-(INDEX('APT Data'!$A56:$AF56,MATCH('Calcs - New values'!AE$3,'APT Data'!$A$1:$AF$1,0))))*$A$1),'Calcs - ACA values'!AC58*$A$1)</f>
        <v>70381.5</v>
      </c>
      <c r="AF58" s="27">
        <f>IFERROR(INDEX('APT Data'!$A56:$AF56,MATCH('Calcs - New values'!AF$3,'APT Data'!$A$1:$AF$1,0))+((('Calcs - ACA values'!AD58)-(INDEX('APT Data'!$A56:$AF56,MATCH('Calcs - New values'!AF$3,'APT Data'!$A$1:$AF$1,0))))*$A$1),'Calcs - ACA values'!AD58*$A$1)</f>
        <v>0</v>
      </c>
      <c r="AG58" s="27">
        <f>IFERROR(INDEX('APT Data'!$A56:$AF56,MATCH('Calcs - New values'!AG$3,'APT Data'!$A$1:$AF$1,0))+((('Calcs - ACA values'!AE58)-(INDEX('APT Data'!$A56:$AF56,MATCH('Calcs - New values'!AG$3,'APT Data'!$A$1:$AF$1,0))))*$A$1),'Calcs - ACA values'!AE58*$A$1)</f>
        <v>904.90499999999997</v>
      </c>
      <c r="AH58" s="27">
        <f>IFERROR(INDEX('APT Data'!$A56:$AF56,MATCH('Calcs - New values'!AH$3,'APT Data'!$A$1:$AF$1,0))+((('Calcs - ACA values'!AF58)-(INDEX('APT Data'!$A56:$AF56,MATCH('Calcs - New values'!AH$3,'APT Data'!$A$1:$AF$1,0))))*$A$1),'Calcs - ACA values'!AF58*$A$1)</f>
        <v>1297.0304999999998</v>
      </c>
    </row>
    <row r="59" spans="1:34" x14ac:dyDescent="0.35">
      <c r="A59" s="11">
        <v>370</v>
      </c>
      <c r="B59" s="11" t="b">
        <f>A59='Calcs - ACA values'!A59</f>
        <v>1</v>
      </c>
      <c r="C59" s="11" t="b">
        <f>A59='APT Data'!A57</f>
        <v>1</v>
      </c>
      <c r="D59" s="18" t="s">
        <v>60</v>
      </c>
      <c r="E59" s="27">
        <f>IFERROR(INDEX('APT Data'!$A57:$AF57,MATCH('Calcs - New values'!E$3,'APT Data'!$A$1:$AF$1,0))+((('Calcs - ACA values'!C59)-(INDEX('APT Data'!$A57:$AF57,MATCH('Calcs - New values'!E$3,'APT Data'!$A$1:$AF$1,0))))*$A$1),'Calcs - ACA values'!C59*$A$1)</f>
        <v>3219.77016</v>
      </c>
      <c r="F59" s="27">
        <f>IFERROR(INDEX('APT Data'!$A57:$AF57,MATCH('Calcs - New values'!F$3,'APT Data'!$A$1:$AF$1,0))+((('Calcs - ACA values'!D59)-(INDEX('APT Data'!$A57:$AF57,MATCH('Calcs - New values'!F$3,'APT Data'!$A$1:$AF$1,0))))*$A$1),'Calcs - ACA values'!D59*$A$1)</f>
        <v>4422.4701599999999</v>
      </c>
      <c r="G59" s="27">
        <f>IFERROR(INDEX('APT Data'!$A57:$AF57,MATCH('Calcs - New values'!G$3,'APT Data'!$A$1:$AF$1,0))+((('Calcs - ACA values'!E59)-(INDEX('APT Data'!$A57:$AF57,MATCH('Calcs - New values'!G$3,'APT Data'!$A$1:$AF$1,0))))*$A$1),'Calcs - ACA values'!E59*$A$1)</f>
        <v>4982.3701599999995</v>
      </c>
      <c r="H59" s="27">
        <f>IFERROR(INDEX('APT Data'!$A57:$AF57,MATCH('Calcs - New values'!H$3,'APT Data'!$A$1:$AF$1,0))+((('Calcs - ACA values'!F59)-(INDEX('APT Data'!$A57:$AF57,MATCH('Calcs - New values'!H$3,'APT Data'!$A$1:$AF$1,0))))*$A$1),'Calcs - ACA values'!F59*$A$1)</f>
        <v>645.20000000000005</v>
      </c>
      <c r="I59" s="27">
        <f>IFERROR(INDEX('APT Data'!$A57:$AF57,MATCH('Calcs - New values'!I$3,'APT Data'!$A$1:$AF$1,0))+((('Calcs - ACA values'!G59)-(INDEX('APT Data'!$A57:$AF57,MATCH('Calcs - New values'!I$3,'APT Data'!$A$1:$AF$1,0))))*$A$1),'Calcs - ACA values'!G59*$A$1)</f>
        <v>797.7</v>
      </c>
      <c r="J59" s="27">
        <f>IFERROR(INDEX('APT Data'!$A57:$AF57,MATCH('Calcs - New values'!J$3,'APT Data'!$A$1:$AF$1,0))+((('Calcs - ACA values'!H59)-(INDEX('APT Data'!$A57:$AF57,MATCH('Calcs - New values'!J$3,'APT Data'!$A$1:$AF$1,0))))*$A$1),'Calcs - ACA values'!H59*$A$1)</f>
        <v>46</v>
      </c>
      <c r="K59" s="27">
        <f>IFERROR(INDEX('APT Data'!$A57:$AF57,MATCH('Calcs - New values'!K$3,'APT Data'!$A$1:$AF$1,0))+((('Calcs - ACA values'!I59)-(INDEX('APT Data'!$A57:$AF57,MATCH('Calcs - New values'!K$3,'APT Data'!$A$1:$AF$1,0))))*$A$1),'Calcs - ACA values'!I59*$A$1)</f>
        <v>46</v>
      </c>
      <c r="L59" s="27">
        <f>IFERROR(INDEX('APT Data'!$A57:$AF57,MATCH('Calcs - New values'!L$3,'APT Data'!$A$1:$AF$1,0))+((('Calcs - ACA values'!J59)-(INDEX('APT Data'!$A57:$AF57,MATCH('Calcs - New values'!L$3,'APT Data'!$A$1:$AF$1,0))))*$A$1),'Calcs - ACA values'!J59*$A$1)</f>
        <v>620</v>
      </c>
      <c r="M59" s="27">
        <f>IFERROR(INDEX('APT Data'!$A57:$AF57,MATCH('Calcs - New values'!M$3,'APT Data'!$A$1:$AF$1,0))+((('Calcs - ACA values'!K59)-(INDEX('APT Data'!$A57:$AF57,MATCH('Calcs - New values'!M$3,'APT Data'!$A$1:$AF$1,0))))*$A$1),'Calcs - ACA values'!K59*$A$1)</f>
        <v>865</v>
      </c>
      <c r="N59" s="27">
        <f>IFERROR(INDEX('APT Data'!$A57:$AF57,MATCH('Calcs - New values'!N$3,'APT Data'!$A$1:$AF$1,0))+((('Calcs - ACA values'!L59)-(INDEX('APT Data'!$A57:$AF57,MATCH('Calcs - New values'!N$3,'APT Data'!$A$1:$AF$1,0))))*$A$1),'Calcs - ACA values'!L59*$A$1)</f>
        <v>475</v>
      </c>
      <c r="O59" s="27">
        <f>IFERROR(INDEX('APT Data'!$A57:$AF57,MATCH('Calcs - New values'!O$3,'APT Data'!$A$1:$AF$1,0))+((('Calcs - ACA values'!M59)-(INDEX('APT Data'!$A57:$AF57,MATCH('Calcs - New values'!O$3,'APT Data'!$A$1:$AF$1,0))))*$A$1),'Calcs - ACA values'!M59*$A$1)</f>
        <v>680</v>
      </c>
      <c r="P59" s="27">
        <f>IFERROR(INDEX('APT Data'!$A57:$AF57,MATCH('Calcs - New values'!P$3,'APT Data'!$A$1:$AF$1,0))+((('Calcs - ACA values'!N59)-(INDEX('APT Data'!$A57:$AF57,MATCH('Calcs - New values'!P$3,'APT Data'!$A$1:$AF$1,0))))*$A$1),'Calcs - ACA values'!N59*$A$1)</f>
        <v>445</v>
      </c>
      <c r="Q59" s="27">
        <f>IFERROR(INDEX('APT Data'!$A57:$AF57,MATCH('Calcs - New values'!Q$3,'APT Data'!$A$1:$AF$1,0))+((('Calcs - ACA values'!O59)-(INDEX('APT Data'!$A57:$AF57,MATCH('Calcs - New values'!Q$3,'APT Data'!$A$1:$AF$1,0))))*$A$1),'Calcs - ACA values'!O59*$A$1)</f>
        <v>630</v>
      </c>
      <c r="R59" s="27">
        <f>IFERROR(INDEX('APT Data'!$A57:$AF57,MATCH('Calcs - New values'!R$3,'APT Data'!$A$1:$AF$1,0))+((('Calcs - ACA values'!P59)-(INDEX('APT Data'!$A57:$AF57,MATCH('Calcs - New values'!R$3,'APT Data'!$A$1:$AF$1,0))))*$A$1),'Calcs - ACA values'!P59*$A$1)</f>
        <v>410</v>
      </c>
      <c r="S59" s="27">
        <f>IFERROR(INDEX('APT Data'!$A57:$AF57,MATCH('Calcs - New values'!S$3,'APT Data'!$A$1:$AF$1,0))+((('Calcs - ACA values'!Q59)-(INDEX('APT Data'!$A57:$AF57,MATCH('Calcs - New values'!S$3,'APT Data'!$A$1:$AF$1,0))))*$A$1),'Calcs - ACA values'!Q59*$A$1)</f>
        <v>580</v>
      </c>
      <c r="T59" s="27">
        <f>IFERROR(INDEX('APT Data'!$A57:$AF57,MATCH('Calcs - New values'!T$3,'APT Data'!$A$1:$AF$1,0))+((('Calcs - ACA values'!R59)-(INDEX('APT Data'!$A57:$AF57,MATCH('Calcs - New values'!T$3,'APT Data'!$A$1:$AF$1,0))))*$A$1),'Calcs - ACA values'!R59*$A$1)</f>
        <v>255.5</v>
      </c>
      <c r="U59" s="27">
        <f>IFERROR(INDEX('APT Data'!$A57:$AF57,MATCH('Calcs - New values'!U$3,'APT Data'!$A$1:$AF$1,0))+((('Calcs - ACA values'!S59)-(INDEX('APT Data'!$A57:$AF57,MATCH('Calcs - New values'!U$3,'APT Data'!$A$1:$AF$1,0))))*$A$1),'Calcs - ACA values'!S59*$A$1)</f>
        <v>413.29</v>
      </c>
      <c r="V59" s="27">
        <f>IFERROR(INDEX('APT Data'!$A57:$AF57,MATCH('Calcs - New values'!V$3,'APT Data'!$A$1:$AF$1,0))+((('Calcs - ACA values'!T59)-(INDEX('APT Data'!$A57:$AF57,MATCH('Calcs - New values'!V$3,'APT Data'!$A$1:$AF$1,0))))*$A$1),'Calcs - ACA values'!T59*$A$1)</f>
        <v>215</v>
      </c>
      <c r="W59" s="27">
        <f>IFERROR(INDEX('APT Data'!$A57:$AF57,MATCH('Calcs - New values'!W$3,'APT Data'!$A$1:$AF$1,0))+((('Calcs - ACA values'!U59)-(INDEX('APT Data'!$A57:$AF57,MATCH('Calcs - New values'!W$3,'APT Data'!$A$1:$AF$1,0))))*$A$1),'Calcs - ACA values'!U59*$A$1)</f>
        <v>310</v>
      </c>
      <c r="X59" s="27">
        <f>IFERROR(INDEX('APT Data'!$A57:$AF57,MATCH('Calcs - New values'!X$3,'APT Data'!$A$1:$AF$1,0))+((('Calcs - ACA values'!V59)-(INDEX('APT Data'!$A57:$AF57,MATCH('Calcs - New values'!X$3,'APT Data'!$A$1:$AF$1,0))))*$A$1),'Calcs - ACA values'!V59*$A$1)</f>
        <v>1095</v>
      </c>
      <c r="Y59" s="27">
        <f>IFERROR(INDEX('APT Data'!$A57:$AF57,MATCH('Calcs - New values'!Y$3,'APT Data'!$A$1:$AF$1,0))+((('Calcs - ACA values'!W59)-(INDEX('APT Data'!$A57:$AF57,MATCH('Calcs - New values'!Y$3,'APT Data'!$A$1:$AF$1,0))))*$A$1),'Calcs - ACA values'!W59*$A$1)</f>
        <v>1660</v>
      </c>
      <c r="Z59" s="27">
        <f>IFERROR(INDEX('APT Data'!$A57:$AF57,MATCH('Calcs - New values'!Z$3,'APT Data'!$A$1:$AF$1,0))+((('Calcs - ACA values'!X59)-(INDEX('APT Data'!$A57:$AF57,MATCH('Calcs - New values'!Z$3,'APT Data'!$A$1:$AF$1,0))))*$A$1),'Calcs - ACA values'!X59*$A$1)</f>
        <v>550</v>
      </c>
      <c r="AA59" s="27">
        <f>IFERROR(INDEX('APT Data'!$A57:$AF57,MATCH('Calcs - New values'!AA$3,'APT Data'!$A$1:$AF$1,0))+((('Calcs - ACA values'!Y59)-(INDEX('APT Data'!$A57:$AF57,MATCH('Calcs - New values'!AA$3,'APT Data'!$A$1:$AF$1,0))))*$A$1),'Calcs - ACA values'!Y59*$A$1)</f>
        <v>1485</v>
      </c>
      <c r="AB59" s="27">
        <f>IFERROR(INDEX('APT Data'!$A57:$AF57,MATCH('Calcs - New values'!AB$3,'APT Data'!$A$1:$AF$1,0))+((('Calcs - ACA values'!Z59)-(INDEX('APT Data'!$A57:$AF57,MATCH('Calcs - New values'!AB$3,'APT Data'!$A$1:$AF$1,0))))*$A$1),'Calcs - ACA values'!Z59*$A$1)</f>
        <v>114740</v>
      </c>
      <c r="AC59" s="27">
        <f>IFERROR(INDEX('APT Data'!$A57:$AF57,MATCH('Calcs - New values'!AC$3,'APT Data'!$A$1:$AF$1,0))+((('Calcs - ACA values'!AA59)-(INDEX('APT Data'!$A57:$AF57,MATCH('Calcs - New values'!AC$3,'APT Data'!$A$1:$AF$1,0))))*$A$1),'Calcs - ACA values'!AA59*$A$1)</f>
        <v>114740</v>
      </c>
      <c r="AD59" s="27">
        <f>IFERROR(INDEX('APT Data'!$A57:$AF57,MATCH('Calcs - New values'!AD$3,'APT Data'!$A$1:$AF$1,0))+((('Calcs - ACA values'!AB59)-(INDEX('APT Data'!$A57:$AF57,MATCH('Calcs - New values'!AD$3,'APT Data'!$A$1:$AF$1,0))))*$A$1),'Calcs - ACA values'!AB59*$A$1)</f>
        <v>4500</v>
      </c>
      <c r="AE59" s="27">
        <f>IFERROR(INDEX('APT Data'!$A57:$AF57,MATCH('Calcs - New values'!AE$3,'APT Data'!$A$1:$AF$1,0))+((('Calcs - ACA values'!AC59)-(INDEX('APT Data'!$A57:$AF57,MATCH('Calcs - New values'!AE$3,'APT Data'!$A$1:$AF$1,0))))*$A$1),'Calcs - ACA values'!AC59*$A$1)</f>
        <v>7000</v>
      </c>
      <c r="AF59" s="27">
        <f>IFERROR(INDEX('APT Data'!$A57:$AF57,MATCH('Calcs - New values'!AF$3,'APT Data'!$A$1:$AF$1,0))+((('Calcs - ACA values'!AD59)-(INDEX('APT Data'!$A57:$AF57,MATCH('Calcs - New values'!AF$3,'APT Data'!$A$1:$AF$1,0))))*$A$1),'Calcs - ACA values'!AD59*$A$1)</f>
        <v>0</v>
      </c>
      <c r="AG59" s="27">
        <f>IFERROR(INDEX('APT Data'!$A57:$AF57,MATCH('Calcs - New values'!AG$3,'APT Data'!$A$1:$AF$1,0))+((('Calcs - ACA values'!AE59)-(INDEX('APT Data'!$A57:$AF57,MATCH('Calcs - New values'!AG$3,'APT Data'!$A$1:$AF$1,0))))*$A$1),'Calcs - ACA values'!AE59*$A$1)</f>
        <v>900</v>
      </c>
      <c r="AH59" s="27">
        <f>IFERROR(INDEX('APT Data'!$A57:$AF57,MATCH('Calcs - New values'!AH$3,'APT Data'!$A$1:$AF$1,0))+((('Calcs - ACA values'!AF59)-(INDEX('APT Data'!$A57:$AF57,MATCH('Calcs - New values'!AH$3,'APT Data'!$A$1:$AF$1,0))))*$A$1),'Calcs - ACA values'!AF59*$A$1)</f>
        <v>1290</v>
      </c>
    </row>
    <row r="60" spans="1:34" x14ac:dyDescent="0.35">
      <c r="A60" s="11">
        <v>371</v>
      </c>
      <c r="B60" s="11" t="b">
        <f>A60='Calcs - ACA values'!A60</f>
        <v>1</v>
      </c>
      <c r="C60" s="11" t="b">
        <f>A60='APT Data'!A58</f>
        <v>1</v>
      </c>
      <c r="D60" s="18" t="s">
        <v>61</v>
      </c>
      <c r="E60" s="27">
        <f>IFERROR(INDEX('APT Data'!$A58:$AF58,MATCH('Calcs - New values'!E$3,'APT Data'!$A$1:$AF$1,0))+((('Calcs - ACA values'!C60)-(INDEX('APT Data'!$A58:$AF58,MATCH('Calcs - New values'!E$3,'APT Data'!$A$1:$AF$1,0))))*$A$1),'Calcs - ACA values'!C60*$A$1)</f>
        <v>3123</v>
      </c>
      <c r="F60" s="27">
        <f>IFERROR(INDEX('APT Data'!$A58:$AF58,MATCH('Calcs - New values'!F$3,'APT Data'!$A$1:$AF$1,0))+((('Calcs - ACA values'!D60)-(INDEX('APT Data'!$A58:$AF58,MATCH('Calcs - New values'!F$3,'APT Data'!$A$1:$AF$1,0))))*$A$1),'Calcs - ACA values'!D60*$A$1)</f>
        <v>4404</v>
      </c>
      <c r="G60" s="27">
        <f>IFERROR(INDEX('APT Data'!$A58:$AF58,MATCH('Calcs - New values'!G$3,'APT Data'!$A$1:$AF$1,0))+((('Calcs - ACA values'!E60)-(INDEX('APT Data'!$A58:$AF58,MATCH('Calcs - New values'!G$3,'APT Data'!$A$1:$AF$1,0))))*$A$1),'Calcs - ACA values'!E60*$A$1)</f>
        <v>4963</v>
      </c>
      <c r="H60" s="27">
        <f>IFERROR(INDEX('APT Data'!$A58:$AF58,MATCH('Calcs - New values'!H$3,'APT Data'!$A$1:$AF$1,0))+((('Calcs - ACA values'!F60)-(INDEX('APT Data'!$A58:$AF58,MATCH('Calcs - New values'!H$3,'APT Data'!$A$1:$AF$1,0))))*$A$1),'Calcs - ACA values'!F60*$A$1)</f>
        <v>575</v>
      </c>
      <c r="I60" s="27">
        <f>IFERROR(INDEX('APT Data'!$A58:$AF58,MATCH('Calcs - New values'!I$3,'APT Data'!$A$1:$AF$1,0))+((('Calcs - ACA values'!G60)-(INDEX('APT Data'!$A58:$AF58,MATCH('Calcs - New values'!I$3,'APT Data'!$A$1:$AF$1,0))))*$A$1),'Calcs - ACA values'!G60*$A$1)</f>
        <v>840</v>
      </c>
      <c r="J60" s="27">
        <f>IFERROR(INDEX('APT Data'!$A58:$AF58,MATCH('Calcs - New values'!J$3,'APT Data'!$A$1:$AF$1,0))+((('Calcs - ACA values'!H60)-(INDEX('APT Data'!$A58:$AF58,MATCH('Calcs - New values'!J$3,'APT Data'!$A$1:$AF$1,0))))*$A$1),'Calcs - ACA values'!H60*$A$1)</f>
        <v>460</v>
      </c>
      <c r="K60" s="27">
        <f>IFERROR(INDEX('APT Data'!$A58:$AF58,MATCH('Calcs - New values'!K$3,'APT Data'!$A$1:$AF$1,0))+((('Calcs - ACA values'!I60)-(INDEX('APT Data'!$A58:$AF58,MATCH('Calcs - New values'!K$3,'APT Data'!$A$1:$AF$1,0))))*$A$1),'Calcs - ACA values'!I60*$A$1)</f>
        <v>460</v>
      </c>
      <c r="L60" s="27">
        <f>IFERROR(INDEX('APT Data'!$A58:$AF58,MATCH('Calcs - New values'!L$3,'APT Data'!$A$1:$AF$1,0))+((('Calcs - ACA values'!J60)-(INDEX('APT Data'!$A58:$AF58,MATCH('Calcs - New values'!L$3,'APT Data'!$A$1:$AF$1,0))))*$A$1),'Calcs - ACA values'!J60*$A$1)</f>
        <v>620</v>
      </c>
      <c r="M60" s="27">
        <f>IFERROR(INDEX('APT Data'!$A58:$AF58,MATCH('Calcs - New values'!M$3,'APT Data'!$A$1:$AF$1,0))+((('Calcs - ACA values'!K60)-(INDEX('APT Data'!$A58:$AF58,MATCH('Calcs - New values'!M$3,'APT Data'!$A$1:$AF$1,0))))*$A$1),'Calcs - ACA values'!K60*$A$1)</f>
        <v>865</v>
      </c>
      <c r="N60" s="27">
        <f>IFERROR(INDEX('APT Data'!$A58:$AF58,MATCH('Calcs - New values'!N$3,'APT Data'!$A$1:$AF$1,0))+((('Calcs - ACA values'!L60)-(INDEX('APT Data'!$A58:$AF58,MATCH('Calcs - New values'!N$3,'APT Data'!$A$1:$AF$1,0))))*$A$1),'Calcs - ACA values'!L60*$A$1)</f>
        <v>475</v>
      </c>
      <c r="O60" s="27">
        <f>IFERROR(INDEX('APT Data'!$A58:$AF58,MATCH('Calcs - New values'!O$3,'APT Data'!$A$1:$AF$1,0))+((('Calcs - ACA values'!M60)-(INDEX('APT Data'!$A58:$AF58,MATCH('Calcs - New values'!O$3,'APT Data'!$A$1:$AF$1,0))))*$A$1),'Calcs - ACA values'!M60*$A$1)</f>
        <v>680</v>
      </c>
      <c r="P60" s="27">
        <f>IFERROR(INDEX('APT Data'!$A58:$AF58,MATCH('Calcs - New values'!P$3,'APT Data'!$A$1:$AF$1,0))+((('Calcs - ACA values'!N60)-(INDEX('APT Data'!$A58:$AF58,MATCH('Calcs - New values'!P$3,'APT Data'!$A$1:$AF$1,0))))*$A$1),'Calcs - ACA values'!N60*$A$1)</f>
        <v>445</v>
      </c>
      <c r="Q60" s="27">
        <f>IFERROR(INDEX('APT Data'!$A58:$AF58,MATCH('Calcs - New values'!Q$3,'APT Data'!$A$1:$AF$1,0))+((('Calcs - ACA values'!O60)-(INDEX('APT Data'!$A58:$AF58,MATCH('Calcs - New values'!Q$3,'APT Data'!$A$1:$AF$1,0))))*$A$1),'Calcs - ACA values'!O60*$A$1)</f>
        <v>630</v>
      </c>
      <c r="R60" s="27">
        <f>IFERROR(INDEX('APT Data'!$A58:$AF58,MATCH('Calcs - New values'!R$3,'APT Data'!$A$1:$AF$1,0))+((('Calcs - ACA values'!P60)-(INDEX('APT Data'!$A58:$AF58,MATCH('Calcs - New values'!R$3,'APT Data'!$A$1:$AF$1,0))))*$A$1),'Calcs - ACA values'!P60*$A$1)</f>
        <v>410</v>
      </c>
      <c r="S60" s="27">
        <f>IFERROR(INDEX('APT Data'!$A58:$AF58,MATCH('Calcs - New values'!S$3,'APT Data'!$A$1:$AF$1,0))+((('Calcs - ACA values'!Q60)-(INDEX('APT Data'!$A58:$AF58,MATCH('Calcs - New values'!S$3,'APT Data'!$A$1:$AF$1,0))))*$A$1),'Calcs - ACA values'!Q60*$A$1)</f>
        <v>580</v>
      </c>
      <c r="T60" s="27">
        <f>IFERROR(INDEX('APT Data'!$A58:$AF58,MATCH('Calcs - New values'!T$3,'APT Data'!$A$1:$AF$1,0))+((('Calcs - ACA values'!R60)-(INDEX('APT Data'!$A58:$AF58,MATCH('Calcs - New values'!T$3,'APT Data'!$A$1:$AF$1,0))))*$A$1),'Calcs - ACA values'!R60*$A$1)</f>
        <v>260</v>
      </c>
      <c r="U60" s="27">
        <f>IFERROR(INDEX('APT Data'!$A58:$AF58,MATCH('Calcs - New values'!U$3,'APT Data'!$A$1:$AF$1,0))+((('Calcs - ACA values'!S60)-(INDEX('APT Data'!$A58:$AF58,MATCH('Calcs - New values'!U$3,'APT Data'!$A$1:$AF$1,0))))*$A$1),'Calcs - ACA values'!S60*$A$1)</f>
        <v>415</v>
      </c>
      <c r="V60" s="27">
        <f>IFERROR(INDEX('APT Data'!$A58:$AF58,MATCH('Calcs - New values'!V$3,'APT Data'!$A$1:$AF$1,0))+((('Calcs - ACA values'!T60)-(INDEX('APT Data'!$A58:$AF58,MATCH('Calcs - New values'!V$3,'APT Data'!$A$1:$AF$1,0))))*$A$1),'Calcs - ACA values'!T60*$A$1)</f>
        <v>215</v>
      </c>
      <c r="W60" s="27">
        <f>IFERROR(INDEX('APT Data'!$A58:$AF58,MATCH('Calcs - New values'!W$3,'APT Data'!$A$1:$AF$1,0))+((('Calcs - ACA values'!U60)-(INDEX('APT Data'!$A58:$AF58,MATCH('Calcs - New values'!W$3,'APT Data'!$A$1:$AF$1,0))))*$A$1),'Calcs - ACA values'!U60*$A$1)</f>
        <v>310</v>
      </c>
      <c r="X60" s="27">
        <f>IFERROR(INDEX('APT Data'!$A58:$AF58,MATCH('Calcs - New values'!X$3,'APT Data'!$A$1:$AF$1,0))+((('Calcs - ACA values'!V60)-(INDEX('APT Data'!$A58:$AF58,MATCH('Calcs - New values'!X$3,'APT Data'!$A$1:$AF$1,0))))*$A$1),'Calcs - ACA values'!V60*$A$1)</f>
        <v>1095</v>
      </c>
      <c r="Y60" s="27">
        <f>IFERROR(INDEX('APT Data'!$A58:$AF58,MATCH('Calcs - New values'!Y$3,'APT Data'!$A$1:$AF$1,0))+((('Calcs - ACA values'!W60)-(INDEX('APT Data'!$A58:$AF58,MATCH('Calcs - New values'!Y$3,'APT Data'!$A$1:$AF$1,0))))*$A$1),'Calcs - ACA values'!W60*$A$1)</f>
        <v>1660</v>
      </c>
      <c r="Z60" s="27">
        <f>IFERROR(INDEX('APT Data'!$A58:$AF58,MATCH('Calcs - New values'!Z$3,'APT Data'!$A$1:$AF$1,0))+((('Calcs - ACA values'!X60)-(INDEX('APT Data'!$A58:$AF58,MATCH('Calcs - New values'!Z$3,'APT Data'!$A$1:$AF$1,0))))*$A$1),'Calcs - ACA values'!X60*$A$1)</f>
        <v>550</v>
      </c>
      <c r="AA60" s="27">
        <f>IFERROR(INDEX('APT Data'!$A58:$AF58,MATCH('Calcs - New values'!AA$3,'APT Data'!$A$1:$AF$1,0))+((('Calcs - ACA values'!Y60)-(INDEX('APT Data'!$A58:$AF58,MATCH('Calcs - New values'!AA$3,'APT Data'!$A$1:$AF$1,0))))*$A$1),'Calcs - ACA values'!Y60*$A$1)</f>
        <v>1485</v>
      </c>
      <c r="AB60" s="27">
        <f>IFERROR(INDEX('APT Data'!$A58:$AF58,MATCH('Calcs - New values'!AB$3,'APT Data'!$A$1:$AF$1,0))+((('Calcs - ACA values'!Z60)-(INDEX('APT Data'!$A58:$AF58,MATCH('Calcs - New values'!AB$3,'APT Data'!$A$1:$AF$1,0))))*$A$1),'Calcs - ACA values'!Z60*$A$1)</f>
        <v>117800</v>
      </c>
      <c r="AC60" s="27">
        <f>IFERROR(INDEX('APT Data'!$A58:$AF58,MATCH('Calcs - New values'!AC$3,'APT Data'!$A$1:$AF$1,0))+((('Calcs - ACA values'!AA60)-(INDEX('APT Data'!$A58:$AF58,MATCH('Calcs - New values'!AC$3,'APT Data'!$A$1:$AF$1,0))))*$A$1),'Calcs - ACA values'!AA60*$A$1)</f>
        <v>117800</v>
      </c>
      <c r="AD60" s="27">
        <f>IFERROR(INDEX('APT Data'!$A58:$AF58,MATCH('Calcs - New values'!AD$3,'APT Data'!$A$1:$AF$1,0))+((('Calcs - ACA values'!AB60)-(INDEX('APT Data'!$A58:$AF58,MATCH('Calcs - New values'!AD$3,'APT Data'!$A$1:$AF$1,0))))*$A$1),'Calcs - ACA values'!AB60*$A$1)</f>
        <v>45000</v>
      </c>
      <c r="AE60" s="27">
        <f>IFERROR(INDEX('APT Data'!$A58:$AF58,MATCH('Calcs - New values'!AE$3,'APT Data'!$A$1:$AF$1,0))+((('Calcs - ACA values'!AC60)-(INDEX('APT Data'!$A58:$AF58,MATCH('Calcs - New values'!AE$3,'APT Data'!$A$1:$AF$1,0))))*$A$1),'Calcs - ACA values'!AC60*$A$1)</f>
        <v>70000</v>
      </c>
      <c r="AF60" s="27">
        <f>IFERROR(INDEX('APT Data'!$A58:$AF58,MATCH('Calcs - New values'!AF$3,'APT Data'!$A$1:$AF$1,0))+((('Calcs - ACA values'!AD60)-(INDEX('APT Data'!$A58:$AF58,MATCH('Calcs - New values'!AF$3,'APT Data'!$A$1:$AF$1,0))))*$A$1),'Calcs - ACA values'!AD60*$A$1)</f>
        <v>0</v>
      </c>
      <c r="AG60" s="27">
        <f>IFERROR(INDEX('APT Data'!$A58:$AF58,MATCH('Calcs - New values'!AG$3,'APT Data'!$A$1:$AF$1,0))+((('Calcs - ACA values'!AE60)-(INDEX('APT Data'!$A58:$AF58,MATCH('Calcs - New values'!AG$3,'APT Data'!$A$1:$AF$1,0))))*$A$1),'Calcs - ACA values'!AE60*$A$1)</f>
        <v>900</v>
      </c>
      <c r="AH60" s="27">
        <f>IFERROR(INDEX('APT Data'!$A58:$AF58,MATCH('Calcs - New values'!AH$3,'APT Data'!$A$1:$AF$1,0))+((('Calcs - ACA values'!AF60)-(INDEX('APT Data'!$A58:$AF58,MATCH('Calcs - New values'!AH$3,'APT Data'!$A$1:$AF$1,0))))*$A$1),'Calcs - ACA values'!AF60*$A$1)</f>
        <v>1290</v>
      </c>
    </row>
    <row r="61" spans="1:34" x14ac:dyDescent="0.35">
      <c r="A61" s="11">
        <v>372</v>
      </c>
      <c r="B61" s="11" t="b">
        <f>A61='Calcs - ACA values'!A61</f>
        <v>1</v>
      </c>
      <c r="C61" s="11" t="b">
        <f>A61='APT Data'!A59</f>
        <v>1</v>
      </c>
      <c r="D61" s="18" t="s">
        <v>62</v>
      </c>
      <c r="E61" s="27">
        <f>IFERROR(INDEX('APT Data'!$A59:$AF59,MATCH('Calcs - New values'!E$3,'APT Data'!$A$1:$AF$1,0))+((('Calcs - ACA values'!C61)-(INDEX('APT Data'!$A59:$AF59,MATCH('Calcs - New values'!E$3,'APT Data'!$A$1:$AF$1,0))))*$A$1),'Calcs - ACA values'!C61*$A$1)</f>
        <v>3123</v>
      </c>
      <c r="F61" s="27">
        <f>IFERROR(INDEX('APT Data'!$A59:$AF59,MATCH('Calcs - New values'!F$3,'APT Data'!$A$1:$AF$1,0))+((('Calcs - ACA values'!D61)-(INDEX('APT Data'!$A59:$AF59,MATCH('Calcs - New values'!F$3,'APT Data'!$A$1:$AF$1,0))))*$A$1),'Calcs - ACA values'!D61*$A$1)</f>
        <v>4404</v>
      </c>
      <c r="G61" s="27">
        <f>IFERROR(INDEX('APT Data'!$A59:$AF59,MATCH('Calcs - New values'!G$3,'APT Data'!$A$1:$AF$1,0))+((('Calcs - ACA values'!E61)-(INDEX('APT Data'!$A59:$AF59,MATCH('Calcs - New values'!G$3,'APT Data'!$A$1:$AF$1,0))))*$A$1),'Calcs - ACA values'!E61*$A$1)</f>
        <v>4963</v>
      </c>
      <c r="H61" s="27">
        <f>IFERROR(INDEX('APT Data'!$A59:$AF59,MATCH('Calcs - New values'!H$3,'APT Data'!$A$1:$AF$1,0))+((('Calcs - ACA values'!F61)-(INDEX('APT Data'!$A59:$AF59,MATCH('Calcs - New values'!H$3,'APT Data'!$A$1:$AF$1,0))))*$A$1),'Calcs - ACA values'!F61*$A$1)</f>
        <v>575</v>
      </c>
      <c r="I61" s="27">
        <f>IFERROR(INDEX('APT Data'!$A59:$AF59,MATCH('Calcs - New values'!I$3,'APT Data'!$A$1:$AF$1,0))+((('Calcs - ACA values'!G61)-(INDEX('APT Data'!$A59:$AF59,MATCH('Calcs - New values'!I$3,'APT Data'!$A$1:$AF$1,0))))*$A$1),'Calcs - ACA values'!G61*$A$1)</f>
        <v>840</v>
      </c>
      <c r="J61" s="27">
        <f>IFERROR(INDEX('APT Data'!$A59:$AF59,MATCH('Calcs - New values'!J$3,'APT Data'!$A$1:$AF$1,0))+((('Calcs - ACA values'!H61)-(INDEX('APT Data'!$A59:$AF59,MATCH('Calcs - New values'!J$3,'APT Data'!$A$1:$AF$1,0))))*$A$1),'Calcs - ACA values'!H61*$A$1)</f>
        <v>460</v>
      </c>
      <c r="K61" s="27">
        <f>IFERROR(INDEX('APT Data'!$A59:$AF59,MATCH('Calcs - New values'!K$3,'APT Data'!$A$1:$AF$1,0))+((('Calcs - ACA values'!I61)-(INDEX('APT Data'!$A59:$AF59,MATCH('Calcs - New values'!K$3,'APT Data'!$A$1:$AF$1,0))))*$A$1),'Calcs - ACA values'!I61*$A$1)</f>
        <v>460</v>
      </c>
      <c r="L61" s="27">
        <f>IFERROR(INDEX('APT Data'!$A59:$AF59,MATCH('Calcs - New values'!L$3,'APT Data'!$A$1:$AF$1,0))+((('Calcs - ACA values'!J61)-(INDEX('APT Data'!$A59:$AF59,MATCH('Calcs - New values'!L$3,'APT Data'!$A$1:$AF$1,0))))*$A$1),'Calcs - ACA values'!J61*$A$1)</f>
        <v>584</v>
      </c>
      <c r="M61" s="27">
        <f>IFERROR(INDEX('APT Data'!$A59:$AF59,MATCH('Calcs - New values'!M$3,'APT Data'!$A$1:$AF$1,0))+((('Calcs - ACA values'!K61)-(INDEX('APT Data'!$A59:$AF59,MATCH('Calcs - New values'!M$3,'APT Data'!$A$1:$AF$1,0))))*$A$1),'Calcs - ACA values'!K61*$A$1)</f>
        <v>797.5</v>
      </c>
      <c r="N61" s="27">
        <f>IFERROR(INDEX('APT Data'!$A59:$AF59,MATCH('Calcs - New values'!N$3,'APT Data'!$A$1:$AF$1,0))+((('Calcs - ACA values'!L61)-(INDEX('APT Data'!$A59:$AF59,MATCH('Calcs - New values'!N$3,'APT Data'!$A$1:$AF$1,0))))*$A$1),'Calcs - ACA values'!L61*$A$1)</f>
        <v>427.3</v>
      </c>
      <c r="O61" s="27">
        <f>IFERROR(INDEX('APT Data'!$A59:$AF59,MATCH('Calcs - New values'!O$3,'APT Data'!$A$1:$AF$1,0))+((('Calcs - ACA values'!M61)-(INDEX('APT Data'!$A59:$AF59,MATCH('Calcs - New values'!O$3,'APT Data'!$A$1:$AF$1,0))))*$A$1),'Calcs - ACA values'!M61*$A$1)</f>
        <v>599</v>
      </c>
      <c r="P61" s="27">
        <f>IFERROR(INDEX('APT Data'!$A59:$AF59,MATCH('Calcs - New values'!P$3,'APT Data'!$A$1:$AF$1,0))+((('Calcs - ACA values'!N61)-(INDEX('APT Data'!$A59:$AF59,MATCH('Calcs - New values'!P$3,'APT Data'!$A$1:$AF$1,0))))*$A$1),'Calcs - ACA values'!N61*$A$1)</f>
        <v>409</v>
      </c>
      <c r="Q61" s="27">
        <f>IFERROR(INDEX('APT Data'!$A59:$AF59,MATCH('Calcs - New values'!Q$3,'APT Data'!$A$1:$AF$1,0))+((('Calcs - ACA values'!O61)-(INDEX('APT Data'!$A59:$AF59,MATCH('Calcs - New values'!Q$3,'APT Data'!$A$1:$AF$1,0))))*$A$1),'Calcs - ACA values'!O61*$A$1)</f>
        <v>567</v>
      </c>
      <c r="R61" s="27">
        <f>IFERROR(INDEX('APT Data'!$A59:$AF59,MATCH('Calcs - New values'!R$3,'APT Data'!$A$1:$AF$1,0))+((('Calcs - ACA values'!P61)-(INDEX('APT Data'!$A59:$AF59,MATCH('Calcs - New values'!R$3,'APT Data'!$A$1:$AF$1,0))))*$A$1),'Calcs - ACA values'!P61*$A$1)</f>
        <v>387.5</v>
      </c>
      <c r="S61" s="27">
        <f>IFERROR(INDEX('APT Data'!$A59:$AF59,MATCH('Calcs - New values'!S$3,'APT Data'!$A$1:$AF$1,0))+((('Calcs - ACA values'!Q61)-(INDEX('APT Data'!$A59:$AF59,MATCH('Calcs - New values'!S$3,'APT Data'!$A$1:$AF$1,0))))*$A$1),'Calcs - ACA values'!Q61*$A$1)</f>
        <v>539.5</v>
      </c>
      <c r="T61" s="27">
        <f>IFERROR(INDEX('APT Data'!$A59:$AF59,MATCH('Calcs - New values'!T$3,'APT Data'!$A$1:$AF$1,0))+((('Calcs - ACA values'!R61)-(INDEX('APT Data'!$A59:$AF59,MATCH('Calcs - New values'!T$3,'APT Data'!$A$1:$AF$1,0))))*$A$1),'Calcs - ACA values'!R61*$A$1)</f>
        <v>260</v>
      </c>
      <c r="U61" s="27">
        <f>IFERROR(INDEX('APT Data'!$A59:$AF59,MATCH('Calcs - New values'!U$3,'APT Data'!$A$1:$AF$1,0))+((('Calcs - ACA values'!S61)-(INDEX('APT Data'!$A59:$AF59,MATCH('Calcs - New values'!U$3,'APT Data'!$A$1:$AF$1,0))))*$A$1),'Calcs - ACA values'!S61*$A$1)</f>
        <v>415</v>
      </c>
      <c r="V61" s="27">
        <f>IFERROR(INDEX('APT Data'!$A59:$AF59,MATCH('Calcs - New values'!V$3,'APT Data'!$A$1:$AF$1,0))+((('Calcs - ACA values'!T61)-(INDEX('APT Data'!$A59:$AF59,MATCH('Calcs - New values'!V$3,'APT Data'!$A$1:$AF$1,0))))*$A$1),'Calcs - ACA values'!T61*$A$1)</f>
        <v>215</v>
      </c>
      <c r="W61" s="27">
        <f>IFERROR(INDEX('APT Data'!$A59:$AF59,MATCH('Calcs - New values'!W$3,'APT Data'!$A$1:$AF$1,0))+((('Calcs - ACA values'!U61)-(INDEX('APT Data'!$A59:$AF59,MATCH('Calcs - New values'!W$3,'APT Data'!$A$1:$AF$1,0))))*$A$1),'Calcs - ACA values'!U61*$A$1)</f>
        <v>310</v>
      </c>
      <c r="X61" s="27">
        <f>IFERROR(INDEX('APT Data'!$A59:$AF59,MATCH('Calcs - New values'!X$3,'APT Data'!$A$1:$AF$1,0))+((('Calcs - ACA values'!V61)-(INDEX('APT Data'!$A59:$AF59,MATCH('Calcs - New values'!X$3,'APT Data'!$A$1:$AF$1,0))))*$A$1),'Calcs - ACA values'!V61*$A$1)</f>
        <v>1005</v>
      </c>
      <c r="Y61" s="27">
        <f>IFERROR(INDEX('APT Data'!$A59:$AF59,MATCH('Calcs - New values'!Y$3,'APT Data'!$A$1:$AF$1,0))+((('Calcs - ACA values'!W61)-(INDEX('APT Data'!$A59:$AF59,MATCH('Calcs - New values'!Y$3,'APT Data'!$A$1:$AF$1,0))))*$A$1),'Calcs - ACA values'!W61*$A$1)</f>
        <v>1570</v>
      </c>
      <c r="Z61" s="27">
        <f>IFERROR(INDEX('APT Data'!$A59:$AF59,MATCH('Calcs - New values'!Z$3,'APT Data'!$A$1:$AF$1,0))+((('Calcs - ACA values'!X61)-(INDEX('APT Data'!$A59:$AF59,MATCH('Calcs - New values'!Z$3,'APT Data'!$A$1:$AF$1,0))))*$A$1),'Calcs - ACA values'!X61*$A$1)</f>
        <v>550</v>
      </c>
      <c r="AA61" s="27">
        <f>IFERROR(INDEX('APT Data'!$A59:$AF59,MATCH('Calcs - New values'!AA$3,'APT Data'!$A$1:$AF$1,0))+((('Calcs - ACA values'!Y61)-(INDEX('APT Data'!$A59:$AF59,MATCH('Calcs - New values'!AA$3,'APT Data'!$A$1:$AF$1,0))))*$A$1),'Calcs - ACA values'!Y61*$A$1)</f>
        <v>1485</v>
      </c>
      <c r="AB61" s="27">
        <f>IFERROR(INDEX('APT Data'!$A59:$AF59,MATCH('Calcs - New values'!AB$3,'APT Data'!$A$1:$AF$1,0))+((('Calcs - ACA values'!Z61)-(INDEX('APT Data'!$A59:$AF59,MATCH('Calcs - New values'!AB$3,'APT Data'!$A$1:$AF$1,0))))*$A$1),'Calcs - ACA values'!Z61*$A$1)</f>
        <v>117800</v>
      </c>
      <c r="AC61" s="27">
        <f>IFERROR(INDEX('APT Data'!$A59:$AF59,MATCH('Calcs - New values'!AC$3,'APT Data'!$A$1:$AF$1,0))+((('Calcs - ACA values'!AA61)-(INDEX('APT Data'!$A59:$AF59,MATCH('Calcs - New values'!AC$3,'APT Data'!$A$1:$AF$1,0))))*$A$1),'Calcs - ACA values'!AA61*$A$1)</f>
        <v>117800</v>
      </c>
      <c r="AD61" s="27">
        <f>IFERROR(INDEX('APT Data'!$A59:$AF59,MATCH('Calcs - New values'!AD$3,'APT Data'!$A$1:$AF$1,0))+((('Calcs - ACA values'!AB61)-(INDEX('APT Data'!$A59:$AF59,MATCH('Calcs - New values'!AD$3,'APT Data'!$A$1:$AF$1,0))))*$A$1),'Calcs - ACA values'!AB61*$A$1)</f>
        <v>4500</v>
      </c>
      <c r="AE61" s="27">
        <f>IFERROR(INDEX('APT Data'!$A59:$AF59,MATCH('Calcs - New values'!AE$3,'APT Data'!$A$1:$AF$1,0))+((('Calcs - ACA values'!AC61)-(INDEX('APT Data'!$A59:$AF59,MATCH('Calcs - New values'!AE$3,'APT Data'!$A$1:$AF$1,0))))*$A$1),'Calcs - ACA values'!AC61*$A$1)</f>
        <v>7000</v>
      </c>
      <c r="AF61" s="27">
        <f>IFERROR(INDEX('APT Data'!$A59:$AF59,MATCH('Calcs - New values'!AF$3,'APT Data'!$A$1:$AF$1,0))+((('Calcs - ACA values'!AD61)-(INDEX('APT Data'!$A59:$AF59,MATCH('Calcs - New values'!AF$3,'APT Data'!$A$1:$AF$1,0))))*$A$1),'Calcs - ACA values'!AD61*$A$1)</f>
        <v>0</v>
      </c>
      <c r="AG61" s="27">
        <f>IFERROR(INDEX('APT Data'!$A59:$AF59,MATCH('Calcs - New values'!AG$3,'APT Data'!$A$1:$AF$1,0))+((('Calcs - ACA values'!AE61)-(INDEX('APT Data'!$A59:$AF59,MATCH('Calcs - New values'!AG$3,'APT Data'!$A$1:$AF$1,0))))*$A$1),'Calcs - ACA values'!AE61*$A$1)</f>
        <v>900</v>
      </c>
      <c r="AH61" s="27">
        <f>IFERROR(INDEX('APT Data'!$A59:$AF59,MATCH('Calcs - New values'!AH$3,'APT Data'!$A$1:$AF$1,0))+((('Calcs - ACA values'!AF61)-(INDEX('APT Data'!$A59:$AF59,MATCH('Calcs - New values'!AH$3,'APT Data'!$A$1:$AF$1,0))))*$A$1),'Calcs - ACA values'!AF61*$A$1)</f>
        <v>1290</v>
      </c>
    </row>
    <row r="62" spans="1:34" x14ac:dyDescent="0.35">
      <c r="A62" s="11">
        <v>373</v>
      </c>
      <c r="B62" s="11" t="b">
        <f>A62='Calcs - ACA values'!A62</f>
        <v>1</v>
      </c>
      <c r="C62" s="11" t="b">
        <f>A62='APT Data'!A60</f>
        <v>1</v>
      </c>
      <c r="D62" s="18" t="s">
        <v>63</v>
      </c>
      <c r="E62" s="27">
        <f>IFERROR(INDEX('APT Data'!$A60:$AF60,MATCH('Calcs - New values'!E$3,'APT Data'!$A$1:$AF$1,0))+((('Calcs - ACA values'!C62)-(INDEX('APT Data'!$A60:$AF60,MATCH('Calcs - New values'!E$3,'APT Data'!$A$1:$AF$1,0))))*$A$1),'Calcs - ACA values'!C62*$A$1)</f>
        <v>3383.8817213590137</v>
      </c>
      <c r="F62" s="27">
        <f>IFERROR(INDEX('APT Data'!$A60:$AF60,MATCH('Calcs - New values'!F$3,'APT Data'!$A$1:$AF$1,0))+((('Calcs - ACA values'!D62)-(INDEX('APT Data'!$A60:$AF60,MATCH('Calcs - New values'!F$3,'APT Data'!$A$1:$AF$1,0))))*$A$1),'Calcs - ACA values'!D62*$A$1)</f>
        <v>4404.2579653165394</v>
      </c>
      <c r="G62" s="27">
        <f>IFERROR(INDEX('APT Data'!$A60:$AF60,MATCH('Calcs - New values'!G$3,'APT Data'!$A$1:$AF$1,0))+((('Calcs - ACA values'!E62)-(INDEX('APT Data'!$A60:$AF60,MATCH('Calcs - New values'!G$3,'APT Data'!$A$1:$AF$1,0))))*$A$1),'Calcs - ACA values'!E62*$A$1)</f>
        <v>5007.4478345877942</v>
      </c>
      <c r="H62" s="27">
        <f>IFERROR(INDEX('APT Data'!$A60:$AF60,MATCH('Calcs - New values'!H$3,'APT Data'!$A$1:$AF$1,0))+((('Calcs - ACA values'!F62)-(INDEX('APT Data'!$A60:$AF60,MATCH('Calcs - New values'!H$3,'APT Data'!$A$1:$AF$1,0))))*$A$1),'Calcs - ACA values'!F62*$A$1)</f>
        <v>329.16918702571473</v>
      </c>
      <c r="I62" s="27">
        <f>IFERROR(INDEX('APT Data'!$A60:$AF60,MATCH('Calcs - New values'!I$3,'APT Data'!$A$1:$AF$1,0))+((('Calcs - ACA values'!G62)-(INDEX('APT Data'!$A60:$AF60,MATCH('Calcs - New values'!I$3,'APT Data'!$A$1:$AF$1,0))))*$A$1),'Calcs - ACA values'!G62*$A$1)</f>
        <v>449.92311520471958</v>
      </c>
      <c r="J62" s="27">
        <f>IFERROR(INDEX('APT Data'!$A60:$AF60,MATCH('Calcs - New values'!J$3,'APT Data'!$A$1:$AF$1,0))+((('Calcs - ACA values'!H62)-(INDEX('APT Data'!$A60:$AF60,MATCH('Calcs - New values'!J$3,'APT Data'!$A$1:$AF$1,0))))*$A$1),'Calcs - ACA values'!H62*$A$1)</f>
        <v>341.46550023618033</v>
      </c>
      <c r="K62" s="27">
        <f>IFERROR(INDEX('APT Data'!$A60:$AF60,MATCH('Calcs - New values'!K$3,'APT Data'!$A$1:$AF$1,0))+((('Calcs - ACA values'!I62)-(INDEX('APT Data'!$A60:$AF60,MATCH('Calcs - New values'!K$3,'APT Data'!$A$1:$AF$1,0))))*$A$1),'Calcs - ACA values'!I62*$A$1)</f>
        <v>513.71485687249844</v>
      </c>
      <c r="L62" s="27">
        <f>IFERROR(INDEX('APT Data'!$A60:$AF60,MATCH('Calcs - New values'!L$3,'APT Data'!$A$1:$AF$1,0))+((('Calcs - ACA values'!J62)-(INDEX('APT Data'!$A60:$AF60,MATCH('Calcs - New values'!L$3,'APT Data'!$A$1:$AF$1,0))))*$A$1),'Calcs - ACA values'!J62*$A$1)</f>
        <v>493.57532736147419</v>
      </c>
      <c r="M62" s="27">
        <f>IFERROR(INDEX('APT Data'!$A60:$AF60,MATCH('Calcs - New values'!M$3,'APT Data'!$A$1:$AF$1,0))+((('Calcs - ACA values'!K62)-(INDEX('APT Data'!$A60:$AF60,MATCH('Calcs - New values'!M$3,'APT Data'!$A$1:$AF$1,0))))*$A$1),'Calcs - ACA values'!K62*$A$1)</f>
        <v>724.88685948167699</v>
      </c>
      <c r="N62" s="27">
        <f>IFERROR(INDEX('APT Data'!$A60:$AF60,MATCH('Calcs - New values'!N$3,'APT Data'!$A$1:$AF$1,0))+((('Calcs - ACA values'!L62)-(INDEX('APT Data'!$A60:$AF60,MATCH('Calcs - New values'!N$3,'APT Data'!$A$1:$AF$1,0))))*$A$1),'Calcs - ACA values'!L62*$A$1)</f>
        <v>378.14238789790363</v>
      </c>
      <c r="O62" s="27">
        <f>IFERROR(INDEX('APT Data'!$A60:$AF60,MATCH('Calcs - New values'!O$3,'APT Data'!$A$1:$AF$1,0))+((('Calcs - ACA values'!M62)-(INDEX('APT Data'!$A60:$AF60,MATCH('Calcs - New values'!O$3,'APT Data'!$A$1:$AF$1,0))))*$A$1),'Calcs - ACA values'!M62*$A$1)</f>
        <v>569.85325369657835</v>
      </c>
      <c r="P62" s="27">
        <f>IFERROR(INDEX('APT Data'!$A60:$AF60,MATCH('Calcs - New values'!P$3,'APT Data'!$A$1:$AF$1,0))+((('Calcs - ACA values'!N62)-(INDEX('APT Data'!$A60:$AF60,MATCH('Calcs - New values'!P$3,'APT Data'!$A$1:$AF$1,0))))*$A$1),'Calcs - ACA values'!N62*$A$1)</f>
        <v>354.25971076750972</v>
      </c>
      <c r="Q62" s="27">
        <f>IFERROR(INDEX('APT Data'!$A60:$AF60,MATCH('Calcs - New values'!Q$3,'APT Data'!$A$1:$AF$1,0))+((('Calcs - ACA values'!O62)-(INDEX('APT Data'!$A60:$AF60,MATCH('Calcs - New values'!Q$3,'APT Data'!$A$1:$AF$1,0))))*$A$1),'Calcs - ACA values'!O62*$A$1)</f>
        <v>527.95227916006525</v>
      </c>
      <c r="R62" s="27">
        <f>IFERROR(INDEX('APT Data'!$A60:$AF60,MATCH('Calcs - New values'!R$3,'APT Data'!$A$1:$AF$1,0))+((('Calcs - ACA values'!P62)-(INDEX('APT Data'!$A60:$AF60,MATCH('Calcs - New values'!R$3,'APT Data'!$A$1:$AF$1,0))))*$A$1),'Calcs - ACA values'!P62*$A$1)</f>
        <v>326.39658744871684</v>
      </c>
      <c r="S62" s="27">
        <f>IFERROR(INDEX('APT Data'!$A60:$AF60,MATCH('Calcs - New values'!S$3,'APT Data'!$A$1:$AF$1,0))+((('Calcs - ACA values'!Q62)-(INDEX('APT Data'!$A60:$AF60,MATCH('Calcs - New values'!S$3,'APT Data'!$A$1:$AF$1,0))))*$A$1),'Calcs - ACA values'!Q62*$A$1)</f>
        <v>486.05130462355214</v>
      </c>
      <c r="T62" s="27">
        <f>IFERROR(INDEX('APT Data'!$A60:$AF60,MATCH('Calcs - New values'!T$3,'APT Data'!$A$1:$AF$1,0))+((('Calcs - ACA values'!R62)-(INDEX('APT Data'!$A60:$AF60,MATCH('Calcs - New values'!T$3,'APT Data'!$A$1:$AF$1,0))))*$A$1),'Calcs - ACA values'!R62*$A$1)</f>
        <v>206.98320179674727</v>
      </c>
      <c r="U62" s="27">
        <f>IFERROR(INDEX('APT Data'!$A60:$AF60,MATCH('Calcs - New values'!U$3,'APT Data'!$A$1:$AF$1,0))+((('Calcs - ACA values'!S62)-(INDEX('APT Data'!$A60:$AF60,MATCH('Calcs - New values'!U$3,'APT Data'!$A$1:$AF$1,0))))*$A$1),'Calcs - ACA values'!S62*$A$1)</f>
        <v>347.77808865305883</v>
      </c>
      <c r="V62" s="27">
        <f>IFERROR(INDEX('APT Data'!$A60:$AF60,MATCH('Calcs - New values'!V$3,'APT Data'!$A$1:$AF$1,0))+((('Calcs - ACA values'!T62)-(INDEX('APT Data'!$A60:$AF60,MATCH('Calcs - New values'!V$3,'APT Data'!$A$1:$AF$1,0))))*$A$1),'Calcs - ACA values'!T62*$A$1)</f>
        <v>171.15918610115639</v>
      </c>
      <c r="W62" s="27">
        <f>IFERROR(INDEX('APT Data'!$A60:$AF60,MATCH('Calcs - New values'!W$3,'APT Data'!$A$1:$AF$1,0))+((('Calcs - ACA values'!U62)-(INDEX('APT Data'!$A60:$AF60,MATCH('Calcs - New values'!W$3,'APT Data'!$A$1:$AF$1,0))))*$A$1),'Calcs - ACA values'!U62*$A$1)</f>
        <v>259.78604212638129</v>
      </c>
      <c r="X62" s="27">
        <f>IFERROR(INDEX('APT Data'!$A60:$AF60,MATCH('Calcs - New values'!X$3,'APT Data'!$A$1:$AF$1,0))+((('Calcs - ACA values'!V62)-(INDEX('APT Data'!$A60:$AF60,MATCH('Calcs - New values'!X$3,'APT Data'!$A$1:$AF$1,0))))*$A$1),'Calcs - ACA values'!V62*$A$1)</f>
        <v>1095</v>
      </c>
      <c r="Y62" s="27">
        <f>IFERROR(INDEX('APT Data'!$A60:$AF60,MATCH('Calcs - New values'!Y$3,'APT Data'!$A$1:$AF$1,0))+((('Calcs - ACA values'!W62)-(INDEX('APT Data'!$A60:$AF60,MATCH('Calcs - New values'!Y$3,'APT Data'!$A$1:$AF$1,0))))*$A$1),'Calcs - ACA values'!W62*$A$1)</f>
        <v>1660</v>
      </c>
      <c r="Z62" s="27">
        <f>IFERROR(INDEX('APT Data'!$A60:$AF60,MATCH('Calcs - New values'!Z$3,'APT Data'!$A$1:$AF$1,0))+((('Calcs - ACA values'!X62)-(INDEX('APT Data'!$A60:$AF60,MATCH('Calcs - New values'!Z$3,'APT Data'!$A$1:$AF$1,0))))*$A$1),'Calcs - ACA values'!X62*$A$1)</f>
        <v>550</v>
      </c>
      <c r="AA62" s="27">
        <f>IFERROR(INDEX('APT Data'!$A60:$AF60,MATCH('Calcs - New values'!AA$3,'APT Data'!$A$1:$AF$1,0))+((('Calcs - ACA values'!Y62)-(INDEX('APT Data'!$A60:$AF60,MATCH('Calcs - New values'!AA$3,'APT Data'!$A$1:$AF$1,0))))*$A$1),'Calcs - ACA values'!Y62*$A$1)</f>
        <v>1485</v>
      </c>
      <c r="AB62" s="27">
        <f>IFERROR(INDEX('APT Data'!$A60:$AF60,MATCH('Calcs - New values'!AB$3,'APT Data'!$A$1:$AF$1,0))+((('Calcs - ACA values'!Z62)-(INDEX('APT Data'!$A60:$AF60,MATCH('Calcs - New values'!AB$3,'APT Data'!$A$1:$AF$1,0))))*$A$1),'Calcs - ACA values'!Z62*$A$1)</f>
        <v>119780</v>
      </c>
      <c r="AC62" s="27">
        <f>IFERROR(INDEX('APT Data'!$A60:$AF60,MATCH('Calcs - New values'!AC$3,'APT Data'!$A$1:$AF$1,0))+((('Calcs - ACA values'!AA62)-(INDEX('APT Data'!$A60:$AF60,MATCH('Calcs - New values'!AC$3,'APT Data'!$A$1:$AF$1,0))))*$A$1),'Calcs - ACA values'!AA62*$A$1)</f>
        <v>119780</v>
      </c>
      <c r="AD62" s="27">
        <f>IFERROR(INDEX('APT Data'!$A60:$AF60,MATCH('Calcs - New values'!AD$3,'APT Data'!$A$1:$AF$1,0))+((('Calcs - ACA values'!AB62)-(INDEX('APT Data'!$A60:$AF60,MATCH('Calcs - New values'!AD$3,'APT Data'!$A$1:$AF$1,0))))*$A$1),'Calcs - ACA values'!AB62*$A$1)</f>
        <v>4500</v>
      </c>
      <c r="AE62" s="27">
        <f>IFERROR(INDEX('APT Data'!$A60:$AF60,MATCH('Calcs - New values'!AE$3,'APT Data'!$A$1:$AF$1,0))+((('Calcs - ACA values'!AC62)-(INDEX('APT Data'!$A60:$AF60,MATCH('Calcs - New values'!AE$3,'APT Data'!$A$1:$AF$1,0))))*$A$1),'Calcs - ACA values'!AC62*$A$1)</f>
        <v>7000</v>
      </c>
      <c r="AF62" s="27">
        <f>IFERROR(INDEX('APT Data'!$A60:$AF60,MATCH('Calcs - New values'!AF$3,'APT Data'!$A$1:$AF$1,0))+((('Calcs - ACA values'!AD62)-(INDEX('APT Data'!$A60:$AF60,MATCH('Calcs - New values'!AF$3,'APT Data'!$A$1:$AF$1,0))))*$A$1),'Calcs - ACA values'!AD62*$A$1)</f>
        <v>0</v>
      </c>
      <c r="AG62" s="27">
        <f>IFERROR(INDEX('APT Data'!$A60:$AF60,MATCH('Calcs - New values'!AG$3,'APT Data'!$A$1:$AF$1,0))+((('Calcs - ACA values'!AE62)-(INDEX('APT Data'!$A60:$AF60,MATCH('Calcs - New values'!AG$3,'APT Data'!$A$1:$AF$1,0))))*$A$1),'Calcs - ACA values'!AE62*$A$1)</f>
        <v>900</v>
      </c>
      <c r="AH62" s="27">
        <f>IFERROR(INDEX('APT Data'!$A60:$AF60,MATCH('Calcs - New values'!AH$3,'APT Data'!$A$1:$AF$1,0))+((('Calcs - ACA values'!AF62)-(INDEX('APT Data'!$A60:$AF60,MATCH('Calcs - New values'!AH$3,'APT Data'!$A$1:$AF$1,0))))*$A$1),'Calcs - ACA values'!AF62*$A$1)</f>
        <v>1290</v>
      </c>
    </row>
    <row r="63" spans="1:34" x14ac:dyDescent="0.35">
      <c r="A63" s="11">
        <v>380</v>
      </c>
      <c r="B63" s="11" t="b">
        <f>A63='Calcs - ACA values'!A63</f>
        <v>1</v>
      </c>
      <c r="C63" s="11" t="b">
        <f>A63='APT Data'!A61</f>
        <v>1</v>
      </c>
      <c r="D63" s="18" t="s">
        <v>64</v>
      </c>
      <c r="E63" s="27">
        <f>IFERROR(INDEX('APT Data'!$A61:$AF61,MATCH('Calcs - New values'!E$3,'APT Data'!$A$1:$AF$1,0))+((('Calcs - ACA values'!C63)-(INDEX('APT Data'!$A61:$AF61,MATCH('Calcs - New values'!E$3,'APT Data'!$A$1:$AF$1,0))))*$A$1),'Calcs - ACA values'!C63*$A$1)</f>
        <v>3123.4996821213808</v>
      </c>
      <c r="F63" s="27">
        <f>IFERROR(INDEX('APT Data'!$A61:$AF61,MATCH('Calcs - New values'!F$3,'APT Data'!$A$1:$AF$1,0))+((('Calcs - ACA values'!D63)-(INDEX('APT Data'!$A61:$AF61,MATCH('Calcs - New values'!F$3,'APT Data'!$A$1:$AF$1,0))))*$A$1),'Calcs - ACA values'!D63*$A$1)</f>
        <v>4404.7046399999999</v>
      </c>
      <c r="G63" s="27">
        <f>IFERROR(INDEX('APT Data'!$A61:$AF61,MATCH('Calcs - New values'!G$3,'APT Data'!$A$1:$AF$1,0))+((('Calcs - ACA values'!E63)-(INDEX('APT Data'!$A61:$AF61,MATCH('Calcs - New values'!G$3,'APT Data'!$A$1:$AF$1,0))))*$A$1),'Calcs - ACA values'!E63*$A$1)</f>
        <v>4963.7940799999997</v>
      </c>
      <c r="H63" s="27">
        <f>IFERROR(INDEX('APT Data'!$A61:$AF61,MATCH('Calcs - New values'!H$3,'APT Data'!$A$1:$AF$1,0))+((('Calcs - ACA values'!F63)-(INDEX('APT Data'!$A61:$AF61,MATCH('Calcs - New values'!H$3,'APT Data'!$A$1:$AF$1,0))))*$A$1),'Calcs - ACA values'!F63*$A$1)</f>
        <v>575.09199999999998</v>
      </c>
      <c r="I63" s="27">
        <f>IFERROR(INDEX('APT Data'!$A61:$AF61,MATCH('Calcs - New values'!I$3,'APT Data'!$A$1:$AF$1,0))+((('Calcs - ACA values'!G63)-(INDEX('APT Data'!$A61:$AF61,MATCH('Calcs - New values'!I$3,'APT Data'!$A$1:$AF$1,0))))*$A$1),'Calcs - ACA values'!G63*$A$1)</f>
        <v>840.13439999999991</v>
      </c>
      <c r="J63" s="27">
        <f>IFERROR(INDEX('APT Data'!$A61:$AF61,MATCH('Calcs - New values'!J$3,'APT Data'!$A$1:$AF$1,0))+((('Calcs - ACA values'!H63)-(INDEX('APT Data'!$A61:$AF61,MATCH('Calcs - New values'!J$3,'APT Data'!$A$1:$AF$1,0))))*$A$1),'Calcs - ACA values'!H63*$A$1)</f>
        <v>460.0736</v>
      </c>
      <c r="K63" s="27">
        <f>IFERROR(INDEX('APT Data'!$A61:$AF61,MATCH('Calcs - New values'!K$3,'APT Data'!$A$1:$AF$1,0))+((('Calcs - ACA values'!I63)-(INDEX('APT Data'!$A61:$AF61,MATCH('Calcs - New values'!K$3,'APT Data'!$A$1:$AF$1,0))))*$A$1),'Calcs - ACA values'!I63*$A$1)</f>
        <v>460.0736</v>
      </c>
      <c r="L63" s="27">
        <f>IFERROR(INDEX('APT Data'!$A61:$AF61,MATCH('Calcs - New values'!L$3,'APT Data'!$A$1:$AF$1,0))+((('Calcs - ACA values'!J63)-(INDEX('APT Data'!$A61:$AF61,MATCH('Calcs - New values'!L$3,'APT Data'!$A$1:$AF$1,0))))*$A$1),'Calcs - ACA values'!J63*$A$1)</f>
        <v>620.0992</v>
      </c>
      <c r="M63" s="27">
        <f>IFERROR(INDEX('APT Data'!$A61:$AF61,MATCH('Calcs - New values'!M$3,'APT Data'!$A$1:$AF$1,0))+((('Calcs - ACA values'!K63)-(INDEX('APT Data'!$A61:$AF61,MATCH('Calcs - New values'!M$3,'APT Data'!$A$1:$AF$1,0))))*$A$1),'Calcs - ACA values'!K63*$A$1)</f>
        <v>865.13839999999993</v>
      </c>
      <c r="N63" s="27">
        <f>IFERROR(INDEX('APT Data'!$A61:$AF61,MATCH('Calcs - New values'!N$3,'APT Data'!$A$1:$AF$1,0))+((('Calcs - ACA values'!L63)-(INDEX('APT Data'!$A61:$AF61,MATCH('Calcs - New values'!N$3,'APT Data'!$A$1:$AF$1,0))))*$A$1),'Calcs - ACA values'!L63*$A$1)</f>
        <v>475.07599999999996</v>
      </c>
      <c r="O63" s="27">
        <f>IFERROR(INDEX('APT Data'!$A61:$AF61,MATCH('Calcs - New values'!O$3,'APT Data'!$A$1:$AF$1,0))+((('Calcs - ACA values'!M63)-(INDEX('APT Data'!$A61:$AF61,MATCH('Calcs - New values'!O$3,'APT Data'!$A$1:$AF$1,0))))*$A$1),'Calcs - ACA values'!M63*$A$1)</f>
        <v>680.10879999999997</v>
      </c>
      <c r="P63" s="27">
        <f>IFERROR(INDEX('APT Data'!$A61:$AF61,MATCH('Calcs - New values'!P$3,'APT Data'!$A$1:$AF$1,0))+((('Calcs - ACA values'!N63)-(INDEX('APT Data'!$A61:$AF61,MATCH('Calcs - New values'!P$3,'APT Data'!$A$1:$AF$1,0))))*$A$1),'Calcs - ACA values'!N63*$A$1)</f>
        <v>445.07119999999998</v>
      </c>
      <c r="Q63" s="27">
        <f>IFERROR(INDEX('APT Data'!$A61:$AF61,MATCH('Calcs - New values'!Q$3,'APT Data'!$A$1:$AF$1,0))+((('Calcs - ACA values'!O63)-(INDEX('APT Data'!$A61:$AF61,MATCH('Calcs - New values'!Q$3,'APT Data'!$A$1:$AF$1,0))))*$A$1),'Calcs - ACA values'!O63*$A$1)</f>
        <v>630.10079999999994</v>
      </c>
      <c r="R63" s="27">
        <f>IFERROR(INDEX('APT Data'!$A61:$AF61,MATCH('Calcs - New values'!R$3,'APT Data'!$A$1:$AF$1,0))+((('Calcs - ACA values'!P63)-(INDEX('APT Data'!$A61:$AF61,MATCH('Calcs - New values'!R$3,'APT Data'!$A$1:$AF$1,0))))*$A$1),'Calcs - ACA values'!P63*$A$1)</f>
        <v>410.06559999999996</v>
      </c>
      <c r="S63" s="27">
        <f>IFERROR(INDEX('APT Data'!$A61:$AF61,MATCH('Calcs - New values'!S$3,'APT Data'!$A$1:$AF$1,0))+((('Calcs - ACA values'!Q63)-(INDEX('APT Data'!$A61:$AF61,MATCH('Calcs - New values'!S$3,'APT Data'!$A$1:$AF$1,0))))*$A$1),'Calcs - ACA values'!Q63*$A$1)</f>
        <v>580.09280000000001</v>
      </c>
      <c r="T63" s="27">
        <f>IFERROR(INDEX('APT Data'!$A61:$AF61,MATCH('Calcs - New values'!T$3,'APT Data'!$A$1:$AF$1,0))+((('Calcs - ACA values'!R63)-(INDEX('APT Data'!$A61:$AF61,MATCH('Calcs - New values'!T$3,'APT Data'!$A$1:$AF$1,0))))*$A$1),'Calcs - ACA values'!R63*$A$1)</f>
        <v>260.04159999999996</v>
      </c>
      <c r="U63" s="27">
        <f>IFERROR(INDEX('APT Data'!$A61:$AF61,MATCH('Calcs - New values'!U$3,'APT Data'!$A$1:$AF$1,0))+((('Calcs - ACA values'!S63)-(INDEX('APT Data'!$A61:$AF61,MATCH('Calcs - New values'!U$3,'APT Data'!$A$1:$AF$1,0))))*$A$1),'Calcs - ACA values'!S63*$A$1)</f>
        <v>415.06639999999999</v>
      </c>
      <c r="V63" s="27">
        <f>IFERROR(INDEX('APT Data'!$A61:$AF61,MATCH('Calcs - New values'!V$3,'APT Data'!$A$1:$AF$1,0))+((('Calcs - ACA values'!T63)-(INDEX('APT Data'!$A61:$AF61,MATCH('Calcs - New values'!V$3,'APT Data'!$A$1:$AF$1,0))))*$A$1),'Calcs - ACA values'!T63*$A$1)</f>
        <v>215.03439999999998</v>
      </c>
      <c r="W63" s="27">
        <f>IFERROR(INDEX('APT Data'!$A61:$AF61,MATCH('Calcs - New values'!W$3,'APT Data'!$A$1:$AF$1,0))+((('Calcs - ACA values'!U63)-(INDEX('APT Data'!$A61:$AF61,MATCH('Calcs - New values'!W$3,'APT Data'!$A$1:$AF$1,0))))*$A$1),'Calcs - ACA values'!U63*$A$1)</f>
        <v>310.0496</v>
      </c>
      <c r="X63" s="27">
        <f>IFERROR(INDEX('APT Data'!$A61:$AF61,MATCH('Calcs - New values'!X$3,'APT Data'!$A$1:$AF$1,0))+((('Calcs - ACA values'!V63)-(INDEX('APT Data'!$A61:$AF61,MATCH('Calcs - New values'!X$3,'APT Data'!$A$1:$AF$1,0))))*$A$1),'Calcs - ACA values'!V63*$A$1)</f>
        <v>1095.1751999999999</v>
      </c>
      <c r="Y63" s="27">
        <f>IFERROR(INDEX('APT Data'!$A61:$AF61,MATCH('Calcs - New values'!Y$3,'APT Data'!$A$1:$AF$1,0))+((('Calcs - ACA values'!W63)-(INDEX('APT Data'!$A61:$AF61,MATCH('Calcs - New values'!Y$3,'APT Data'!$A$1:$AF$1,0))))*$A$1),'Calcs - ACA values'!W63*$A$1)</f>
        <v>1660.2655999999999</v>
      </c>
      <c r="Z63" s="27">
        <f>IFERROR(INDEX('APT Data'!$A61:$AF61,MATCH('Calcs - New values'!Z$3,'APT Data'!$A$1:$AF$1,0))+((('Calcs - ACA values'!X63)-(INDEX('APT Data'!$A61:$AF61,MATCH('Calcs - New values'!Z$3,'APT Data'!$A$1:$AF$1,0))))*$A$1),'Calcs - ACA values'!X63*$A$1)</f>
        <v>550.08799999999997</v>
      </c>
      <c r="AA63" s="27">
        <f>IFERROR(INDEX('APT Data'!$A61:$AF61,MATCH('Calcs - New values'!AA$3,'APT Data'!$A$1:$AF$1,0))+((('Calcs - ACA values'!Y63)-(INDEX('APT Data'!$A61:$AF61,MATCH('Calcs - New values'!AA$3,'APT Data'!$A$1:$AF$1,0))))*$A$1),'Calcs - ACA values'!Y63*$A$1)</f>
        <v>1485.2375999999999</v>
      </c>
      <c r="AB63" s="27">
        <f>IFERROR(INDEX('APT Data'!$A61:$AF61,MATCH('Calcs - New values'!AB$3,'APT Data'!$A$1:$AF$1,0))+((('Calcs - ACA values'!Z63)-(INDEX('APT Data'!$A61:$AF61,MATCH('Calcs - New values'!AB$3,'APT Data'!$A$1:$AF$1,0))))*$A$1),'Calcs - ACA values'!Z63*$A$1)</f>
        <v>117818.848</v>
      </c>
      <c r="AC63" s="27">
        <f>IFERROR(INDEX('APT Data'!$A61:$AF61,MATCH('Calcs - New values'!AC$3,'APT Data'!$A$1:$AF$1,0))+((('Calcs - ACA values'!AA63)-(INDEX('APT Data'!$A61:$AF61,MATCH('Calcs - New values'!AC$3,'APT Data'!$A$1:$AF$1,0))))*$A$1),'Calcs - ACA values'!AA63*$A$1)</f>
        <v>117818.848</v>
      </c>
      <c r="AD63" s="27">
        <f>IFERROR(INDEX('APT Data'!$A61:$AF61,MATCH('Calcs - New values'!AD$3,'APT Data'!$A$1:$AF$1,0))+((('Calcs - ACA values'!AB63)-(INDEX('APT Data'!$A61:$AF61,MATCH('Calcs - New values'!AD$3,'APT Data'!$A$1:$AF$1,0))))*$A$1),'Calcs - ACA values'!AB63*$A$1)</f>
        <v>4500.72</v>
      </c>
      <c r="AE63" s="27">
        <f>IFERROR(INDEX('APT Data'!$A61:$AF61,MATCH('Calcs - New values'!AE$3,'APT Data'!$A$1:$AF$1,0))+((('Calcs - ACA values'!AC63)-(INDEX('APT Data'!$A61:$AF61,MATCH('Calcs - New values'!AE$3,'APT Data'!$A$1:$AF$1,0))))*$A$1),'Calcs - ACA values'!AC63*$A$1)</f>
        <v>7001.12</v>
      </c>
      <c r="AF63" s="27">
        <f>IFERROR(INDEX('APT Data'!$A61:$AF61,MATCH('Calcs - New values'!AF$3,'APT Data'!$A$1:$AF$1,0))+((('Calcs - ACA values'!AD63)-(INDEX('APT Data'!$A61:$AF61,MATCH('Calcs - New values'!AF$3,'APT Data'!$A$1:$AF$1,0))))*$A$1),'Calcs - ACA values'!AD63*$A$1)</f>
        <v>0</v>
      </c>
      <c r="AG63" s="27">
        <f>IFERROR(INDEX('APT Data'!$A61:$AF61,MATCH('Calcs - New values'!AG$3,'APT Data'!$A$1:$AF$1,0))+((('Calcs - ACA values'!AE63)-(INDEX('APT Data'!$A61:$AF61,MATCH('Calcs - New values'!AG$3,'APT Data'!$A$1:$AF$1,0))))*$A$1),'Calcs - ACA values'!AE63*$A$1)</f>
        <v>900.14399999999989</v>
      </c>
      <c r="AH63" s="27">
        <f>IFERROR(INDEX('APT Data'!$A61:$AF61,MATCH('Calcs - New values'!AH$3,'APT Data'!$A$1:$AF$1,0))+((('Calcs - ACA values'!AF63)-(INDEX('APT Data'!$A61:$AF61,MATCH('Calcs - New values'!AH$3,'APT Data'!$A$1:$AF$1,0))))*$A$1),'Calcs - ACA values'!AF63*$A$1)</f>
        <v>1290.2064</v>
      </c>
    </row>
    <row r="64" spans="1:34" x14ac:dyDescent="0.35">
      <c r="A64" s="11">
        <v>381</v>
      </c>
      <c r="B64" s="11" t="b">
        <f>A64='Calcs - ACA values'!A64</f>
        <v>1</v>
      </c>
      <c r="C64" s="11" t="b">
        <f>A64='APT Data'!A62</f>
        <v>1</v>
      </c>
      <c r="D64" s="18" t="s">
        <v>65</v>
      </c>
      <c r="E64" s="27">
        <f>IFERROR(INDEX('APT Data'!$A62:$AF62,MATCH('Calcs - New values'!E$3,'APT Data'!$A$1:$AF$1,0))+((('Calcs - ACA values'!C64)-(INDEX('APT Data'!$A62:$AF62,MATCH('Calcs - New values'!E$3,'APT Data'!$A$1:$AF$1,0))))*$A$1),'Calcs - ACA values'!C64*$A$1)</f>
        <v>3131.5335479999999</v>
      </c>
      <c r="F64" s="27">
        <f>IFERROR(INDEX('APT Data'!$A62:$AF62,MATCH('Calcs - New values'!F$3,'APT Data'!$A$1:$AF$1,0))+((('Calcs - ACA values'!D64)-(INDEX('APT Data'!$A62:$AF62,MATCH('Calcs - New values'!F$3,'APT Data'!$A$1:$AF$1,0))))*$A$1),'Calcs - ACA values'!D64*$A$1)</f>
        <v>4415.7704640000002</v>
      </c>
      <c r="G64" s="27">
        <f>IFERROR(INDEX('APT Data'!$A62:$AF62,MATCH('Calcs - New values'!G$3,'APT Data'!$A$1:$AF$1,0))+((('Calcs - ACA values'!E64)-(INDEX('APT Data'!$A62:$AF62,MATCH('Calcs - New values'!G$3,'APT Data'!$A$1:$AF$1,0))))*$A$1),'Calcs - ACA values'!E64*$A$1)</f>
        <v>4976.5794079999996</v>
      </c>
      <c r="H64" s="27">
        <f>IFERROR(INDEX('APT Data'!$A62:$AF62,MATCH('Calcs - New values'!H$3,'APT Data'!$A$1:$AF$1,0))+((('Calcs - ACA values'!F64)-(INDEX('APT Data'!$A62:$AF62,MATCH('Calcs - New values'!H$3,'APT Data'!$A$1:$AF$1,0))))*$A$1),'Calcs - ACA values'!F64*$A$1)</f>
        <v>575.00919999999996</v>
      </c>
      <c r="I64" s="27">
        <f>IFERROR(INDEX('APT Data'!$A62:$AF62,MATCH('Calcs - New values'!I$3,'APT Data'!$A$1:$AF$1,0))+((('Calcs - ACA values'!G64)-(INDEX('APT Data'!$A62:$AF62,MATCH('Calcs - New values'!I$3,'APT Data'!$A$1:$AF$1,0))))*$A$1),'Calcs - ACA values'!G64*$A$1)</f>
        <v>840.01343999999995</v>
      </c>
      <c r="J64" s="27">
        <f>IFERROR(INDEX('APT Data'!$A62:$AF62,MATCH('Calcs - New values'!J$3,'APT Data'!$A$1:$AF$1,0))+((('Calcs - ACA values'!H64)-(INDEX('APT Data'!$A62:$AF62,MATCH('Calcs - New values'!J$3,'APT Data'!$A$1:$AF$1,0))))*$A$1),'Calcs - ACA values'!H64*$A$1)</f>
        <v>460.00736000000001</v>
      </c>
      <c r="K64" s="27">
        <f>IFERROR(INDEX('APT Data'!$A62:$AF62,MATCH('Calcs - New values'!K$3,'APT Data'!$A$1:$AF$1,0))+((('Calcs - ACA values'!I64)-(INDEX('APT Data'!$A62:$AF62,MATCH('Calcs - New values'!K$3,'APT Data'!$A$1:$AF$1,0))))*$A$1),'Calcs - ACA values'!I64*$A$1)</f>
        <v>460.00736000000001</v>
      </c>
      <c r="L64" s="27">
        <f>IFERROR(INDEX('APT Data'!$A62:$AF62,MATCH('Calcs - New values'!L$3,'APT Data'!$A$1:$AF$1,0))+((('Calcs - ACA values'!J64)-(INDEX('APT Data'!$A62:$AF62,MATCH('Calcs - New values'!L$3,'APT Data'!$A$1:$AF$1,0))))*$A$1),'Calcs - ACA values'!J64*$A$1)</f>
        <v>620.00991999999997</v>
      </c>
      <c r="M64" s="27">
        <f>IFERROR(INDEX('APT Data'!$A62:$AF62,MATCH('Calcs - New values'!M$3,'APT Data'!$A$1:$AF$1,0))+((('Calcs - ACA values'!K64)-(INDEX('APT Data'!$A62:$AF62,MATCH('Calcs - New values'!M$3,'APT Data'!$A$1:$AF$1,0))))*$A$1),'Calcs - ACA values'!K64*$A$1)</f>
        <v>874.01383999999996</v>
      </c>
      <c r="N64" s="27">
        <f>IFERROR(INDEX('APT Data'!$A62:$AF62,MATCH('Calcs - New values'!N$3,'APT Data'!$A$1:$AF$1,0))+((('Calcs - ACA values'!L64)-(INDEX('APT Data'!$A62:$AF62,MATCH('Calcs - New values'!N$3,'APT Data'!$A$1:$AF$1,0))))*$A$1),'Calcs - ACA values'!L64*$A$1)</f>
        <v>475.00760000000002</v>
      </c>
      <c r="O64" s="27">
        <f>IFERROR(INDEX('APT Data'!$A62:$AF62,MATCH('Calcs - New values'!O$3,'APT Data'!$A$1:$AF$1,0))+((('Calcs - ACA values'!M64)-(INDEX('APT Data'!$A62:$AF62,MATCH('Calcs - New values'!O$3,'APT Data'!$A$1:$AF$1,0))))*$A$1),'Calcs - ACA values'!M64*$A$1)</f>
        <v>680.01088000000004</v>
      </c>
      <c r="P64" s="27">
        <f>IFERROR(INDEX('APT Data'!$A62:$AF62,MATCH('Calcs - New values'!P$3,'APT Data'!$A$1:$AF$1,0))+((('Calcs - ACA values'!N64)-(INDEX('APT Data'!$A62:$AF62,MATCH('Calcs - New values'!P$3,'APT Data'!$A$1:$AF$1,0))))*$A$1),'Calcs - ACA values'!N64*$A$1)</f>
        <v>445.00711999999999</v>
      </c>
      <c r="Q64" s="27">
        <f>IFERROR(INDEX('APT Data'!$A62:$AF62,MATCH('Calcs - New values'!Q$3,'APT Data'!$A$1:$AF$1,0))+((('Calcs - ACA values'!O64)-(INDEX('APT Data'!$A62:$AF62,MATCH('Calcs - New values'!Q$3,'APT Data'!$A$1:$AF$1,0))))*$A$1),'Calcs - ACA values'!O64*$A$1)</f>
        <v>630.01008000000002</v>
      </c>
      <c r="R64" s="27">
        <f>IFERROR(INDEX('APT Data'!$A62:$AF62,MATCH('Calcs - New values'!R$3,'APT Data'!$A$1:$AF$1,0))+((('Calcs - ACA values'!P64)-(INDEX('APT Data'!$A62:$AF62,MATCH('Calcs - New values'!R$3,'APT Data'!$A$1:$AF$1,0))))*$A$1),'Calcs - ACA values'!P64*$A$1)</f>
        <v>410.00655999999998</v>
      </c>
      <c r="S64" s="27">
        <f>IFERROR(INDEX('APT Data'!$A62:$AF62,MATCH('Calcs - New values'!S$3,'APT Data'!$A$1:$AF$1,0))+((('Calcs - ACA values'!Q64)-(INDEX('APT Data'!$A62:$AF62,MATCH('Calcs - New values'!S$3,'APT Data'!$A$1:$AF$1,0))))*$A$1),'Calcs - ACA values'!Q64*$A$1)</f>
        <v>580.00927999999999</v>
      </c>
      <c r="T64" s="27">
        <f>IFERROR(INDEX('APT Data'!$A62:$AF62,MATCH('Calcs - New values'!T$3,'APT Data'!$A$1:$AF$1,0))+((('Calcs - ACA values'!R64)-(INDEX('APT Data'!$A62:$AF62,MATCH('Calcs - New values'!T$3,'APT Data'!$A$1:$AF$1,0))))*$A$1),'Calcs - ACA values'!R64*$A$1)</f>
        <v>260.00416000000001</v>
      </c>
      <c r="U64" s="27">
        <f>IFERROR(INDEX('APT Data'!$A62:$AF62,MATCH('Calcs - New values'!U$3,'APT Data'!$A$1:$AF$1,0))+((('Calcs - ACA values'!S64)-(INDEX('APT Data'!$A62:$AF62,MATCH('Calcs - New values'!U$3,'APT Data'!$A$1:$AF$1,0))))*$A$1),'Calcs - ACA values'!S64*$A$1)</f>
        <v>415.00664</v>
      </c>
      <c r="V64" s="27">
        <f>IFERROR(INDEX('APT Data'!$A62:$AF62,MATCH('Calcs - New values'!V$3,'APT Data'!$A$1:$AF$1,0))+((('Calcs - ACA values'!T64)-(INDEX('APT Data'!$A62:$AF62,MATCH('Calcs - New values'!V$3,'APT Data'!$A$1:$AF$1,0))))*$A$1),'Calcs - ACA values'!T64*$A$1)</f>
        <v>215.00344000000001</v>
      </c>
      <c r="W64" s="27">
        <f>IFERROR(INDEX('APT Data'!$A62:$AF62,MATCH('Calcs - New values'!W$3,'APT Data'!$A$1:$AF$1,0))+((('Calcs - ACA values'!U64)-(INDEX('APT Data'!$A62:$AF62,MATCH('Calcs - New values'!W$3,'APT Data'!$A$1:$AF$1,0))))*$A$1),'Calcs - ACA values'!U64*$A$1)</f>
        <v>310.00495999999998</v>
      </c>
      <c r="X64" s="27">
        <f>IFERROR(INDEX('APT Data'!$A62:$AF62,MATCH('Calcs - New values'!X$3,'APT Data'!$A$1:$AF$1,0))+((('Calcs - ACA values'!V64)-(INDEX('APT Data'!$A62:$AF62,MATCH('Calcs - New values'!X$3,'APT Data'!$A$1:$AF$1,0))))*$A$1),'Calcs - ACA values'!V64*$A$1)</f>
        <v>1095.0175199999999</v>
      </c>
      <c r="Y64" s="27">
        <f>IFERROR(INDEX('APT Data'!$A62:$AF62,MATCH('Calcs - New values'!Y$3,'APT Data'!$A$1:$AF$1,0))+((('Calcs - ACA values'!W64)-(INDEX('APT Data'!$A62:$AF62,MATCH('Calcs - New values'!Y$3,'APT Data'!$A$1:$AF$1,0))))*$A$1),'Calcs - ACA values'!W64*$A$1)</f>
        <v>1660.02656</v>
      </c>
      <c r="Z64" s="27">
        <f>IFERROR(INDEX('APT Data'!$A62:$AF62,MATCH('Calcs - New values'!Z$3,'APT Data'!$A$1:$AF$1,0))+((('Calcs - ACA values'!X64)-(INDEX('APT Data'!$A62:$AF62,MATCH('Calcs - New values'!Z$3,'APT Data'!$A$1:$AF$1,0))))*$A$1),'Calcs - ACA values'!X64*$A$1)</f>
        <v>550.00879999999995</v>
      </c>
      <c r="AA64" s="27">
        <f>IFERROR(INDEX('APT Data'!$A62:$AF62,MATCH('Calcs - New values'!AA$3,'APT Data'!$A$1:$AF$1,0))+((('Calcs - ACA values'!Y64)-(INDEX('APT Data'!$A62:$AF62,MATCH('Calcs - New values'!AA$3,'APT Data'!$A$1:$AF$1,0))))*$A$1),'Calcs - ACA values'!Y64*$A$1)</f>
        <v>1485.02376</v>
      </c>
      <c r="AB64" s="27">
        <f>IFERROR(INDEX('APT Data'!$A62:$AF62,MATCH('Calcs - New values'!AB$3,'APT Data'!$A$1:$AF$1,0))+((('Calcs - ACA values'!Z64)-(INDEX('APT Data'!$A62:$AF62,MATCH('Calcs - New values'!AB$3,'APT Data'!$A$1:$AF$1,0))))*$A$1),'Calcs - ACA values'!Z64*$A$1)</f>
        <v>117801.8848</v>
      </c>
      <c r="AC64" s="27">
        <f>IFERROR(INDEX('APT Data'!$A62:$AF62,MATCH('Calcs - New values'!AC$3,'APT Data'!$A$1:$AF$1,0))+((('Calcs - ACA values'!AA64)-(INDEX('APT Data'!$A62:$AF62,MATCH('Calcs - New values'!AC$3,'APT Data'!$A$1:$AF$1,0))))*$A$1),'Calcs - ACA values'!AA64*$A$1)</f>
        <v>117801.8848</v>
      </c>
      <c r="AD64" s="27">
        <f>IFERROR(INDEX('APT Data'!$A62:$AF62,MATCH('Calcs - New values'!AD$3,'APT Data'!$A$1:$AF$1,0))+((('Calcs - ACA values'!AB64)-(INDEX('APT Data'!$A62:$AF62,MATCH('Calcs - New values'!AD$3,'APT Data'!$A$1:$AF$1,0))))*$A$1),'Calcs - ACA values'!AB64*$A$1)</f>
        <v>4500.72</v>
      </c>
      <c r="AE64" s="27">
        <f>IFERROR(INDEX('APT Data'!$A62:$AF62,MATCH('Calcs - New values'!AE$3,'APT Data'!$A$1:$AF$1,0))+((('Calcs - ACA values'!AC64)-(INDEX('APT Data'!$A62:$AF62,MATCH('Calcs - New values'!AE$3,'APT Data'!$A$1:$AF$1,0))))*$A$1),'Calcs - ACA values'!AC64*$A$1)</f>
        <v>7001.12</v>
      </c>
      <c r="AF64" s="27">
        <f>IFERROR(INDEX('APT Data'!$A62:$AF62,MATCH('Calcs - New values'!AF$3,'APT Data'!$A$1:$AF$1,0))+((('Calcs - ACA values'!AD64)-(INDEX('APT Data'!$A62:$AF62,MATCH('Calcs - New values'!AF$3,'APT Data'!$A$1:$AF$1,0))))*$A$1),'Calcs - ACA values'!AD64*$A$1)</f>
        <v>0</v>
      </c>
      <c r="AG64" s="27">
        <f>IFERROR(INDEX('APT Data'!$A62:$AF62,MATCH('Calcs - New values'!AG$3,'APT Data'!$A$1:$AF$1,0))+((('Calcs - ACA values'!AE64)-(INDEX('APT Data'!$A62:$AF62,MATCH('Calcs - New values'!AG$3,'APT Data'!$A$1:$AF$1,0))))*$A$1),'Calcs - ACA values'!AE64*$A$1)</f>
        <v>900.01440000000002</v>
      </c>
      <c r="AH64" s="27">
        <f>IFERROR(INDEX('APT Data'!$A62:$AF62,MATCH('Calcs - New values'!AH$3,'APT Data'!$A$1:$AF$1,0))+((('Calcs - ACA values'!AF64)-(INDEX('APT Data'!$A62:$AF62,MATCH('Calcs - New values'!AH$3,'APT Data'!$A$1:$AF$1,0))))*$A$1),'Calcs - ACA values'!AF64*$A$1)</f>
        <v>1290.02064</v>
      </c>
    </row>
    <row r="65" spans="1:34" x14ac:dyDescent="0.35">
      <c r="A65" s="11">
        <v>382</v>
      </c>
      <c r="B65" s="11" t="b">
        <f>A65='Calcs - ACA values'!A65</f>
        <v>1</v>
      </c>
      <c r="C65" s="11" t="b">
        <f>A65='APT Data'!A63</f>
        <v>1</v>
      </c>
      <c r="D65" s="18" t="s">
        <v>66</v>
      </c>
      <c r="E65" s="27">
        <f>IFERROR(INDEX('APT Data'!$A63:$AF63,MATCH('Calcs - New values'!E$3,'APT Data'!$A$1:$AF$1,0))+((('Calcs - ACA values'!C65)-(INDEX('APT Data'!$A63:$AF63,MATCH('Calcs - New values'!E$3,'APT Data'!$A$1:$AF$1,0))))*$A$1),'Calcs - ACA values'!C65*$A$1)</f>
        <v>3123.0499679999998</v>
      </c>
      <c r="F65" s="27">
        <f>IFERROR(INDEX('APT Data'!$A63:$AF63,MATCH('Calcs - New values'!F$3,'APT Data'!$A$1:$AF$1,0))+((('Calcs - ACA values'!D65)-(INDEX('APT Data'!$A63:$AF63,MATCH('Calcs - New values'!F$3,'APT Data'!$A$1:$AF$1,0))))*$A$1),'Calcs - ACA values'!D65*$A$1)</f>
        <v>4404.0704640000004</v>
      </c>
      <c r="G65" s="27">
        <f>IFERROR(INDEX('APT Data'!$A63:$AF63,MATCH('Calcs - New values'!G$3,'APT Data'!$A$1:$AF$1,0))+((('Calcs - ACA values'!E65)-(INDEX('APT Data'!$A63:$AF63,MATCH('Calcs - New values'!G$3,'APT Data'!$A$1:$AF$1,0))))*$A$1),'Calcs - ACA values'!E65*$A$1)</f>
        <v>4963.0794079999996</v>
      </c>
      <c r="H65" s="27">
        <f>IFERROR(INDEX('APT Data'!$A63:$AF63,MATCH('Calcs - New values'!H$3,'APT Data'!$A$1:$AF$1,0))+((('Calcs - ACA values'!F65)-(INDEX('APT Data'!$A63:$AF63,MATCH('Calcs - New values'!H$3,'APT Data'!$A$1:$AF$1,0))))*$A$1),'Calcs - ACA values'!F65*$A$1)</f>
        <v>575.00919999999996</v>
      </c>
      <c r="I65" s="27">
        <f>IFERROR(INDEX('APT Data'!$A63:$AF63,MATCH('Calcs - New values'!I$3,'APT Data'!$A$1:$AF$1,0))+((('Calcs - ACA values'!G65)-(INDEX('APT Data'!$A63:$AF63,MATCH('Calcs - New values'!I$3,'APT Data'!$A$1:$AF$1,0))))*$A$1),'Calcs - ACA values'!G65*$A$1)</f>
        <v>840.01343999999995</v>
      </c>
      <c r="J65" s="27">
        <f>IFERROR(INDEX('APT Data'!$A63:$AF63,MATCH('Calcs - New values'!J$3,'APT Data'!$A$1:$AF$1,0))+((('Calcs - ACA values'!H65)-(INDEX('APT Data'!$A63:$AF63,MATCH('Calcs - New values'!J$3,'APT Data'!$A$1:$AF$1,0))))*$A$1),'Calcs - ACA values'!H65*$A$1)</f>
        <v>460.00736000000001</v>
      </c>
      <c r="K65" s="27">
        <f>IFERROR(INDEX('APT Data'!$A63:$AF63,MATCH('Calcs - New values'!K$3,'APT Data'!$A$1:$AF$1,0))+((('Calcs - ACA values'!I65)-(INDEX('APT Data'!$A63:$AF63,MATCH('Calcs - New values'!K$3,'APT Data'!$A$1:$AF$1,0))))*$A$1),'Calcs - ACA values'!I65*$A$1)</f>
        <v>460.00736000000001</v>
      </c>
      <c r="L65" s="27">
        <f>IFERROR(INDEX('APT Data'!$A63:$AF63,MATCH('Calcs - New values'!L$3,'APT Data'!$A$1:$AF$1,0))+((('Calcs - ACA values'!J65)-(INDEX('APT Data'!$A63:$AF63,MATCH('Calcs - New values'!L$3,'APT Data'!$A$1:$AF$1,0))))*$A$1),'Calcs - ACA values'!J65*$A$1)</f>
        <v>582.58791999999994</v>
      </c>
      <c r="M65" s="27">
        <f>IFERROR(INDEX('APT Data'!$A63:$AF63,MATCH('Calcs - New values'!M$3,'APT Data'!$A$1:$AF$1,0))+((('Calcs - ACA values'!K65)-(INDEX('APT Data'!$A63:$AF63,MATCH('Calcs - New values'!M$3,'APT Data'!$A$1:$AF$1,0))))*$A$1),'Calcs - ACA values'!K65*$A$1)</f>
        <v>812.79584</v>
      </c>
      <c r="N65" s="27">
        <f>IFERROR(INDEX('APT Data'!$A63:$AF63,MATCH('Calcs - New values'!N$3,'APT Data'!$A$1:$AF$1,0))+((('Calcs - ACA values'!L65)-(INDEX('APT Data'!$A63:$AF63,MATCH('Calcs - New values'!N$3,'APT Data'!$A$1:$AF$1,0))))*$A$1),'Calcs - ACA values'!L65*$A$1)</f>
        <v>446.33359999999999</v>
      </c>
      <c r="O65" s="27">
        <f>IFERROR(INDEX('APT Data'!$A63:$AF63,MATCH('Calcs - New values'!O$3,'APT Data'!$A$1:$AF$1,0))+((('Calcs - ACA values'!M65)-(INDEX('APT Data'!$A63:$AF63,MATCH('Calcs - New values'!O$3,'APT Data'!$A$1:$AF$1,0))))*$A$1),'Calcs - ACA values'!M65*$A$1)</f>
        <v>638.96187999999995</v>
      </c>
      <c r="P65" s="27">
        <f>IFERROR(INDEX('APT Data'!$A63:$AF63,MATCH('Calcs - New values'!P$3,'APT Data'!$A$1:$AF$1,0))+((('Calcs - ACA values'!N65)-(INDEX('APT Data'!$A63:$AF63,MATCH('Calcs - New values'!P$3,'APT Data'!$A$1:$AF$1,0))))*$A$1),'Calcs - ACA values'!N65*$A$1)</f>
        <v>418.14211999999998</v>
      </c>
      <c r="Q65" s="27">
        <f>IFERROR(INDEX('APT Data'!$A63:$AF63,MATCH('Calcs - New values'!Q$3,'APT Data'!$A$1:$AF$1,0))+((('Calcs - ACA values'!O65)-(INDEX('APT Data'!$A63:$AF63,MATCH('Calcs - New values'!Q$3,'APT Data'!$A$1:$AF$1,0))))*$A$1),'Calcs - ACA values'!O65*$A$1)</f>
        <v>591.97608000000002</v>
      </c>
      <c r="R65" s="27">
        <f>IFERROR(INDEX('APT Data'!$A63:$AF63,MATCH('Calcs - New values'!R$3,'APT Data'!$A$1:$AF$1,0))+((('Calcs - ACA values'!P65)-(INDEX('APT Data'!$A63:$AF63,MATCH('Calcs - New values'!R$3,'APT Data'!$A$1:$AF$1,0))))*$A$1),'Calcs - ACA values'!P65*$A$1)</f>
        <v>385.25655999999998</v>
      </c>
      <c r="S65" s="27">
        <f>IFERROR(INDEX('APT Data'!$A63:$AF63,MATCH('Calcs - New values'!S$3,'APT Data'!$A$1:$AF$1,0))+((('Calcs - ACA values'!Q65)-(INDEX('APT Data'!$A63:$AF63,MATCH('Calcs - New values'!S$3,'APT Data'!$A$1:$AF$1,0))))*$A$1),'Calcs - ACA values'!Q65*$A$1)</f>
        <v>544.99928</v>
      </c>
      <c r="T65" s="27">
        <f>IFERROR(INDEX('APT Data'!$A63:$AF63,MATCH('Calcs - New values'!T$3,'APT Data'!$A$1:$AF$1,0))+((('Calcs - ACA values'!R65)-(INDEX('APT Data'!$A63:$AF63,MATCH('Calcs - New values'!T$3,'APT Data'!$A$1:$AF$1,0))))*$A$1),'Calcs - ACA values'!R65*$A$1)</f>
        <v>244.30815999999999</v>
      </c>
      <c r="U65" s="27">
        <f>IFERROR(INDEX('APT Data'!$A63:$AF63,MATCH('Calcs - New values'!U$3,'APT Data'!$A$1:$AF$1,0))+((('Calcs - ACA values'!S65)-(INDEX('APT Data'!$A63:$AF63,MATCH('Calcs - New values'!U$3,'APT Data'!$A$1:$AF$1,0))))*$A$1),'Calcs - ACA values'!S65*$A$1)</f>
        <v>389.95964000000004</v>
      </c>
      <c r="V65" s="27">
        <f>IFERROR(INDEX('APT Data'!$A63:$AF63,MATCH('Calcs - New values'!V$3,'APT Data'!$A$1:$AF$1,0))+((('Calcs - ACA values'!T65)-(INDEX('APT Data'!$A63:$AF63,MATCH('Calcs - New values'!V$3,'APT Data'!$A$1:$AF$1,0))))*$A$1),'Calcs - ACA values'!T65*$A$1)</f>
        <v>202.02544</v>
      </c>
      <c r="W65" s="27">
        <f>IFERROR(INDEX('APT Data'!$A63:$AF63,MATCH('Calcs - New values'!W$3,'APT Data'!$A$1:$AF$1,0))+((('Calcs - ACA values'!U65)-(INDEX('APT Data'!$A63:$AF63,MATCH('Calcs - New values'!W$3,'APT Data'!$A$1:$AF$1,0))))*$A$1),'Calcs - ACA values'!U65*$A$1)</f>
        <v>291.29395999999997</v>
      </c>
      <c r="X65" s="27">
        <f>IFERROR(INDEX('APT Data'!$A63:$AF63,MATCH('Calcs - New values'!X$3,'APT Data'!$A$1:$AF$1,0))+((('Calcs - ACA values'!V65)-(INDEX('APT Data'!$A63:$AF63,MATCH('Calcs - New values'!X$3,'APT Data'!$A$1:$AF$1,0))))*$A$1),'Calcs - ACA values'!V65*$A$1)</f>
        <v>1095.0175199999999</v>
      </c>
      <c r="Y65" s="27">
        <f>IFERROR(INDEX('APT Data'!$A63:$AF63,MATCH('Calcs - New values'!Y$3,'APT Data'!$A$1:$AF$1,0))+((('Calcs - ACA values'!W65)-(INDEX('APT Data'!$A63:$AF63,MATCH('Calcs - New values'!Y$3,'APT Data'!$A$1:$AF$1,0))))*$A$1),'Calcs - ACA values'!W65*$A$1)</f>
        <v>1660.02656</v>
      </c>
      <c r="Z65" s="27">
        <f>IFERROR(INDEX('APT Data'!$A63:$AF63,MATCH('Calcs - New values'!Z$3,'APT Data'!$A$1:$AF$1,0))+((('Calcs - ACA values'!X65)-(INDEX('APT Data'!$A63:$AF63,MATCH('Calcs - New values'!Z$3,'APT Data'!$A$1:$AF$1,0))))*$A$1),'Calcs - ACA values'!X65*$A$1)</f>
        <v>550.00879999999995</v>
      </c>
      <c r="AA65" s="27">
        <f>IFERROR(INDEX('APT Data'!$A63:$AF63,MATCH('Calcs - New values'!AA$3,'APT Data'!$A$1:$AF$1,0))+((('Calcs - ACA values'!Y65)-(INDEX('APT Data'!$A63:$AF63,MATCH('Calcs - New values'!AA$3,'APT Data'!$A$1:$AF$1,0))))*$A$1),'Calcs - ACA values'!Y65*$A$1)</f>
        <v>1485.02376</v>
      </c>
      <c r="AB65" s="27">
        <f>IFERROR(INDEX('APT Data'!$A63:$AF63,MATCH('Calcs - New values'!AB$3,'APT Data'!$A$1:$AF$1,0))+((('Calcs - ACA values'!Z65)-(INDEX('APT Data'!$A63:$AF63,MATCH('Calcs - New values'!AB$3,'APT Data'!$A$1:$AF$1,0))))*$A$1),'Calcs - ACA values'!Z65*$A$1)</f>
        <v>117801.8848</v>
      </c>
      <c r="AC65" s="27">
        <f>IFERROR(INDEX('APT Data'!$A63:$AF63,MATCH('Calcs - New values'!AC$3,'APT Data'!$A$1:$AF$1,0))+((('Calcs - ACA values'!AA65)-(INDEX('APT Data'!$A63:$AF63,MATCH('Calcs - New values'!AC$3,'APT Data'!$A$1:$AF$1,0))))*$A$1),'Calcs - ACA values'!AA65*$A$1)</f>
        <v>117801.8848</v>
      </c>
      <c r="AD65" s="27">
        <f>IFERROR(INDEX('APT Data'!$A63:$AF63,MATCH('Calcs - New values'!AD$3,'APT Data'!$A$1:$AF$1,0))+((('Calcs - ACA values'!AB65)-(INDEX('APT Data'!$A63:$AF63,MATCH('Calcs - New values'!AD$3,'APT Data'!$A$1:$AF$1,0))))*$A$1),'Calcs - ACA values'!AB65*$A$1)</f>
        <v>4500.72</v>
      </c>
      <c r="AE65" s="27">
        <f>IFERROR(INDEX('APT Data'!$A63:$AF63,MATCH('Calcs - New values'!AE$3,'APT Data'!$A$1:$AF$1,0))+((('Calcs - ACA values'!AC65)-(INDEX('APT Data'!$A63:$AF63,MATCH('Calcs - New values'!AE$3,'APT Data'!$A$1:$AF$1,0))))*$A$1),'Calcs - ACA values'!AC65*$A$1)</f>
        <v>7001.12</v>
      </c>
      <c r="AF65" s="27">
        <f>IFERROR(INDEX('APT Data'!$A63:$AF63,MATCH('Calcs - New values'!AF$3,'APT Data'!$A$1:$AF$1,0))+((('Calcs - ACA values'!AD65)-(INDEX('APT Data'!$A63:$AF63,MATCH('Calcs - New values'!AF$3,'APT Data'!$A$1:$AF$1,0))))*$A$1),'Calcs - ACA values'!AD65*$A$1)</f>
        <v>0</v>
      </c>
      <c r="AG65" s="27">
        <f>IFERROR(INDEX('APT Data'!$A63:$AF63,MATCH('Calcs - New values'!AG$3,'APT Data'!$A$1:$AF$1,0))+((('Calcs - ACA values'!AE65)-(INDEX('APT Data'!$A63:$AF63,MATCH('Calcs - New values'!AG$3,'APT Data'!$A$1:$AF$1,0))))*$A$1),'Calcs - ACA values'!AE65*$A$1)</f>
        <v>900.01440000000002</v>
      </c>
      <c r="AH65" s="27">
        <f>IFERROR(INDEX('APT Data'!$A63:$AF63,MATCH('Calcs - New values'!AH$3,'APT Data'!$A$1:$AF$1,0))+((('Calcs - ACA values'!AF65)-(INDEX('APT Data'!$A63:$AF63,MATCH('Calcs - New values'!AH$3,'APT Data'!$A$1:$AF$1,0))))*$A$1),'Calcs - ACA values'!AF65*$A$1)</f>
        <v>1290.02064</v>
      </c>
    </row>
    <row r="66" spans="1:34" x14ac:dyDescent="0.35">
      <c r="A66" s="11">
        <v>383</v>
      </c>
      <c r="B66" s="11" t="b">
        <f>A66='Calcs - ACA values'!A66</f>
        <v>1</v>
      </c>
      <c r="C66" s="11" t="b">
        <f>A66='APT Data'!A64</f>
        <v>1</v>
      </c>
      <c r="D66" s="18" t="s">
        <v>67</v>
      </c>
      <c r="E66" s="27">
        <f>IFERROR(INDEX('APT Data'!$A64:$AF64,MATCH('Calcs - New values'!E$3,'APT Data'!$A$1:$AF$1,0))+((('Calcs - ACA values'!C66)-(INDEX('APT Data'!$A64:$AF64,MATCH('Calcs - New values'!E$3,'APT Data'!$A$1:$AF$1,0))))*$A$1),'Calcs - ACA values'!C66*$A$1)</f>
        <v>3123.4996799999999</v>
      </c>
      <c r="F66" s="27">
        <f>IFERROR(INDEX('APT Data'!$A64:$AF64,MATCH('Calcs - New values'!F$3,'APT Data'!$A$1:$AF$1,0))+((('Calcs - ACA values'!D66)-(INDEX('APT Data'!$A64:$AF64,MATCH('Calcs - New values'!F$3,'APT Data'!$A$1:$AF$1,0))))*$A$1),'Calcs - ACA values'!D66*$A$1)</f>
        <v>4404.7046399999999</v>
      </c>
      <c r="G66" s="27">
        <f>IFERROR(INDEX('APT Data'!$A64:$AF64,MATCH('Calcs - New values'!G$3,'APT Data'!$A$1:$AF$1,0))+((('Calcs - ACA values'!E66)-(INDEX('APT Data'!$A64:$AF64,MATCH('Calcs - New values'!G$3,'APT Data'!$A$1:$AF$1,0))))*$A$1),'Calcs - ACA values'!E66*$A$1)</f>
        <v>4963.7940799999997</v>
      </c>
      <c r="H66" s="27">
        <f>IFERROR(INDEX('APT Data'!$A64:$AF64,MATCH('Calcs - New values'!H$3,'APT Data'!$A$1:$AF$1,0))+((('Calcs - ACA values'!F66)-(INDEX('APT Data'!$A64:$AF64,MATCH('Calcs - New values'!H$3,'APT Data'!$A$1:$AF$1,0))))*$A$1),'Calcs - ACA values'!F66*$A$1)</f>
        <v>575.09199999999998</v>
      </c>
      <c r="I66" s="27">
        <f>IFERROR(INDEX('APT Data'!$A64:$AF64,MATCH('Calcs - New values'!I$3,'APT Data'!$A$1:$AF$1,0))+((('Calcs - ACA values'!G66)-(INDEX('APT Data'!$A64:$AF64,MATCH('Calcs - New values'!I$3,'APT Data'!$A$1:$AF$1,0))))*$A$1),'Calcs - ACA values'!G66*$A$1)</f>
        <v>840.13439999999991</v>
      </c>
      <c r="J66" s="27">
        <f>IFERROR(INDEX('APT Data'!$A64:$AF64,MATCH('Calcs - New values'!J$3,'APT Data'!$A$1:$AF$1,0))+((('Calcs - ACA values'!H66)-(INDEX('APT Data'!$A64:$AF64,MATCH('Calcs - New values'!J$3,'APT Data'!$A$1:$AF$1,0))))*$A$1),'Calcs - ACA values'!H66*$A$1)</f>
        <v>460.0736</v>
      </c>
      <c r="K66" s="27">
        <f>IFERROR(INDEX('APT Data'!$A64:$AF64,MATCH('Calcs - New values'!K$3,'APT Data'!$A$1:$AF$1,0))+((('Calcs - ACA values'!I66)-(INDEX('APT Data'!$A64:$AF64,MATCH('Calcs - New values'!K$3,'APT Data'!$A$1:$AF$1,0))))*$A$1),'Calcs - ACA values'!I66*$A$1)</f>
        <v>460.0736</v>
      </c>
      <c r="L66" s="27">
        <f>IFERROR(INDEX('APT Data'!$A64:$AF64,MATCH('Calcs - New values'!L$3,'APT Data'!$A$1:$AF$1,0))+((('Calcs - ACA values'!J66)-(INDEX('APT Data'!$A64:$AF64,MATCH('Calcs - New values'!L$3,'APT Data'!$A$1:$AF$1,0))))*$A$1),'Calcs - ACA values'!J66*$A$1)</f>
        <v>620.0992</v>
      </c>
      <c r="M66" s="27">
        <f>IFERROR(INDEX('APT Data'!$A64:$AF64,MATCH('Calcs - New values'!M$3,'APT Data'!$A$1:$AF$1,0))+((('Calcs - ACA values'!K66)-(INDEX('APT Data'!$A64:$AF64,MATCH('Calcs - New values'!M$3,'APT Data'!$A$1:$AF$1,0))))*$A$1),'Calcs - ACA values'!K66*$A$1)</f>
        <v>865.13839999999993</v>
      </c>
      <c r="N66" s="27">
        <f>IFERROR(INDEX('APT Data'!$A64:$AF64,MATCH('Calcs - New values'!N$3,'APT Data'!$A$1:$AF$1,0))+((('Calcs - ACA values'!L66)-(INDEX('APT Data'!$A64:$AF64,MATCH('Calcs - New values'!N$3,'APT Data'!$A$1:$AF$1,0))))*$A$1),'Calcs - ACA values'!L66*$A$1)</f>
        <v>475.07599999999996</v>
      </c>
      <c r="O66" s="27">
        <f>IFERROR(INDEX('APT Data'!$A64:$AF64,MATCH('Calcs - New values'!O$3,'APT Data'!$A$1:$AF$1,0))+((('Calcs - ACA values'!M66)-(INDEX('APT Data'!$A64:$AF64,MATCH('Calcs - New values'!O$3,'APT Data'!$A$1:$AF$1,0))))*$A$1),'Calcs - ACA values'!M66*$A$1)</f>
        <v>680.10879999999997</v>
      </c>
      <c r="P66" s="27">
        <f>IFERROR(INDEX('APT Data'!$A64:$AF64,MATCH('Calcs - New values'!P$3,'APT Data'!$A$1:$AF$1,0))+((('Calcs - ACA values'!N66)-(INDEX('APT Data'!$A64:$AF64,MATCH('Calcs - New values'!P$3,'APT Data'!$A$1:$AF$1,0))))*$A$1),'Calcs - ACA values'!N66*$A$1)</f>
        <v>445.07119999999998</v>
      </c>
      <c r="Q66" s="27">
        <f>IFERROR(INDEX('APT Data'!$A64:$AF64,MATCH('Calcs - New values'!Q$3,'APT Data'!$A$1:$AF$1,0))+((('Calcs - ACA values'!O66)-(INDEX('APT Data'!$A64:$AF64,MATCH('Calcs - New values'!Q$3,'APT Data'!$A$1:$AF$1,0))))*$A$1),'Calcs - ACA values'!O66*$A$1)</f>
        <v>630.10079999999994</v>
      </c>
      <c r="R66" s="27">
        <f>IFERROR(INDEX('APT Data'!$A64:$AF64,MATCH('Calcs - New values'!R$3,'APT Data'!$A$1:$AF$1,0))+((('Calcs - ACA values'!P66)-(INDEX('APT Data'!$A64:$AF64,MATCH('Calcs - New values'!R$3,'APT Data'!$A$1:$AF$1,0))))*$A$1),'Calcs - ACA values'!P66*$A$1)</f>
        <v>410.06559999999996</v>
      </c>
      <c r="S66" s="27">
        <f>IFERROR(INDEX('APT Data'!$A64:$AF64,MATCH('Calcs - New values'!S$3,'APT Data'!$A$1:$AF$1,0))+((('Calcs - ACA values'!Q66)-(INDEX('APT Data'!$A64:$AF64,MATCH('Calcs - New values'!S$3,'APT Data'!$A$1:$AF$1,0))))*$A$1),'Calcs - ACA values'!Q66*$A$1)</f>
        <v>580.09280000000001</v>
      </c>
      <c r="T66" s="27">
        <f>IFERROR(INDEX('APT Data'!$A64:$AF64,MATCH('Calcs - New values'!T$3,'APT Data'!$A$1:$AF$1,0))+((('Calcs - ACA values'!R66)-(INDEX('APT Data'!$A64:$AF64,MATCH('Calcs - New values'!T$3,'APT Data'!$A$1:$AF$1,0))))*$A$1),'Calcs - ACA values'!R66*$A$1)</f>
        <v>260.04159999999996</v>
      </c>
      <c r="U66" s="27">
        <f>IFERROR(INDEX('APT Data'!$A64:$AF64,MATCH('Calcs - New values'!U$3,'APT Data'!$A$1:$AF$1,0))+((('Calcs - ACA values'!S66)-(INDEX('APT Data'!$A64:$AF64,MATCH('Calcs - New values'!U$3,'APT Data'!$A$1:$AF$1,0))))*$A$1),'Calcs - ACA values'!S66*$A$1)</f>
        <v>415.06639999999999</v>
      </c>
      <c r="V66" s="27">
        <f>IFERROR(INDEX('APT Data'!$A64:$AF64,MATCH('Calcs - New values'!V$3,'APT Data'!$A$1:$AF$1,0))+((('Calcs - ACA values'!T66)-(INDEX('APT Data'!$A64:$AF64,MATCH('Calcs - New values'!V$3,'APT Data'!$A$1:$AF$1,0))))*$A$1),'Calcs - ACA values'!T66*$A$1)</f>
        <v>215.03439999999998</v>
      </c>
      <c r="W66" s="27">
        <f>IFERROR(INDEX('APT Data'!$A64:$AF64,MATCH('Calcs - New values'!W$3,'APT Data'!$A$1:$AF$1,0))+((('Calcs - ACA values'!U66)-(INDEX('APT Data'!$A64:$AF64,MATCH('Calcs - New values'!W$3,'APT Data'!$A$1:$AF$1,0))))*$A$1),'Calcs - ACA values'!U66*$A$1)</f>
        <v>310.0496</v>
      </c>
      <c r="X66" s="27">
        <f>IFERROR(INDEX('APT Data'!$A64:$AF64,MATCH('Calcs - New values'!X$3,'APT Data'!$A$1:$AF$1,0))+((('Calcs - ACA values'!V66)-(INDEX('APT Data'!$A64:$AF64,MATCH('Calcs - New values'!X$3,'APT Data'!$A$1:$AF$1,0))))*$A$1),'Calcs - ACA values'!V66*$A$1)</f>
        <v>1096.0753439999999</v>
      </c>
      <c r="Y66" s="27">
        <f>IFERROR(INDEX('APT Data'!$A64:$AF64,MATCH('Calcs - New values'!Y$3,'APT Data'!$A$1:$AF$1,0))+((('Calcs - ACA values'!W66)-(INDEX('APT Data'!$A64:$AF64,MATCH('Calcs - New values'!Y$3,'APT Data'!$A$1:$AF$1,0))))*$A$1),'Calcs - ACA values'!W66*$A$1)</f>
        <v>1660.2655999999999</v>
      </c>
      <c r="Z66" s="27">
        <f>IFERROR(INDEX('APT Data'!$A64:$AF64,MATCH('Calcs - New values'!Z$3,'APT Data'!$A$1:$AF$1,0))+((('Calcs - ACA values'!X66)-(INDEX('APT Data'!$A64:$AF64,MATCH('Calcs - New values'!Z$3,'APT Data'!$A$1:$AF$1,0))))*$A$1),'Calcs - ACA values'!X66*$A$1)</f>
        <v>550.08799999999997</v>
      </c>
      <c r="AA66" s="27">
        <f>IFERROR(INDEX('APT Data'!$A64:$AF64,MATCH('Calcs - New values'!AA$3,'APT Data'!$A$1:$AF$1,0))+((('Calcs - ACA values'!Y66)-(INDEX('APT Data'!$A64:$AF64,MATCH('Calcs - New values'!AA$3,'APT Data'!$A$1:$AF$1,0))))*$A$1),'Calcs - ACA values'!Y66*$A$1)</f>
        <v>1485.2375999999999</v>
      </c>
      <c r="AB66" s="27">
        <f>IFERROR(INDEX('APT Data'!$A64:$AF64,MATCH('Calcs - New values'!AB$3,'APT Data'!$A$1:$AF$1,0))+((('Calcs - ACA values'!Z66)-(INDEX('APT Data'!$A64:$AF64,MATCH('Calcs - New values'!AB$3,'APT Data'!$A$1:$AF$1,0))))*$A$1),'Calcs - ACA values'!Z66*$A$1)</f>
        <v>117818.848</v>
      </c>
      <c r="AC66" s="27">
        <f>IFERROR(INDEX('APT Data'!$A64:$AF64,MATCH('Calcs - New values'!AC$3,'APT Data'!$A$1:$AF$1,0))+((('Calcs - ACA values'!AA66)-(INDEX('APT Data'!$A64:$AF64,MATCH('Calcs - New values'!AC$3,'APT Data'!$A$1:$AF$1,0))))*$A$1),'Calcs - ACA values'!AA66*$A$1)</f>
        <v>117818.848</v>
      </c>
      <c r="AD66" s="27">
        <f>IFERROR(INDEX('APT Data'!$A64:$AF64,MATCH('Calcs - New values'!AD$3,'APT Data'!$A$1:$AF$1,0))+((('Calcs - ACA values'!AB66)-(INDEX('APT Data'!$A64:$AF64,MATCH('Calcs - New values'!AD$3,'APT Data'!$A$1:$AF$1,0))))*$A$1),'Calcs - ACA values'!AB66*$A$1)</f>
        <v>45000.72</v>
      </c>
      <c r="AE66" s="27">
        <f>IFERROR(INDEX('APT Data'!$A64:$AF64,MATCH('Calcs - New values'!AE$3,'APT Data'!$A$1:$AF$1,0))+((('Calcs - ACA values'!AC66)-(INDEX('APT Data'!$A64:$AF64,MATCH('Calcs - New values'!AE$3,'APT Data'!$A$1:$AF$1,0))))*$A$1),'Calcs - ACA values'!AC66*$A$1)</f>
        <v>70001.119999999995</v>
      </c>
      <c r="AF66" s="27">
        <f>IFERROR(INDEX('APT Data'!$A64:$AF64,MATCH('Calcs - New values'!AF$3,'APT Data'!$A$1:$AF$1,0))+((('Calcs - ACA values'!AD66)-(INDEX('APT Data'!$A64:$AF64,MATCH('Calcs - New values'!AF$3,'APT Data'!$A$1:$AF$1,0))))*$A$1),'Calcs - ACA values'!AD66*$A$1)</f>
        <v>0</v>
      </c>
      <c r="AG66" s="27">
        <f>IFERROR(INDEX('APT Data'!$A64:$AF64,MATCH('Calcs - New values'!AG$3,'APT Data'!$A$1:$AF$1,0))+((('Calcs - ACA values'!AE66)-(INDEX('APT Data'!$A64:$AF64,MATCH('Calcs - New values'!AG$3,'APT Data'!$A$1:$AF$1,0))))*$A$1),'Calcs - ACA values'!AE66*$A$1)</f>
        <v>900.01440000000002</v>
      </c>
      <c r="AH66" s="27">
        <f>IFERROR(INDEX('APT Data'!$A64:$AF64,MATCH('Calcs - New values'!AH$3,'APT Data'!$A$1:$AF$1,0))+((('Calcs - ACA values'!AF66)-(INDEX('APT Data'!$A64:$AF64,MATCH('Calcs - New values'!AH$3,'APT Data'!$A$1:$AF$1,0))))*$A$1),'Calcs - ACA values'!AF66*$A$1)</f>
        <v>1290.02064</v>
      </c>
    </row>
    <row r="67" spans="1:34" x14ac:dyDescent="0.35">
      <c r="A67" s="11">
        <v>384</v>
      </c>
      <c r="B67" s="11" t="b">
        <f>A67='Calcs - ACA values'!A67</f>
        <v>1</v>
      </c>
      <c r="C67" s="11" t="b">
        <f>A67='APT Data'!A65</f>
        <v>1</v>
      </c>
      <c r="D67" s="18" t="s">
        <v>68</v>
      </c>
      <c r="E67" s="27">
        <f>IFERROR(INDEX('APT Data'!$A65:$AF65,MATCH('Calcs - New values'!E$3,'APT Data'!$A$1:$AF$1,0))+((('Calcs - ACA values'!C67)-(INDEX('APT Data'!$A65:$AF65,MATCH('Calcs - New values'!E$3,'APT Data'!$A$1:$AF$1,0))))*$A$1),'Calcs - ACA values'!C67*$A$1)</f>
        <v>3140.4370700658601</v>
      </c>
      <c r="F67" s="27">
        <f>IFERROR(INDEX('APT Data'!$A65:$AF65,MATCH('Calcs - New values'!F$3,'APT Data'!$A$1:$AF$1,0))+((('Calcs - ACA values'!D67)-(INDEX('APT Data'!$A65:$AF65,MATCH('Calcs - New values'!F$3,'APT Data'!$A$1:$AF$1,0))))*$A$1),'Calcs - ACA values'!D67*$A$1)</f>
        <v>4428.5894513512794</v>
      </c>
      <c r="G67" s="27">
        <f>IFERROR(INDEX('APT Data'!$A65:$AF65,MATCH('Calcs - New values'!G$3,'APT Data'!$A$1:$AF$1,0))+((('Calcs - ACA values'!E67)-(INDEX('APT Data'!$A65:$AF65,MATCH('Calcs - New values'!G$3,'APT Data'!$A$1:$AF$1,0))))*$A$1),'Calcs - ACA values'!E67*$A$1)</f>
        <v>4990.71059197466</v>
      </c>
      <c r="H67" s="27">
        <f>IFERROR(INDEX('APT Data'!$A65:$AF65,MATCH('Calcs - New values'!H$3,'APT Data'!$A$1:$AF$1,0))+((('Calcs - ACA values'!F67)-(INDEX('APT Data'!$A65:$AF65,MATCH('Calcs - New values'!H$3,'APT Data'!$A$1:$AF$1,0))))*$A$1),'Calcs - ACA values'!F67*$A$1)</f>
        <v>578.21047559649992</v>
      </c>
      <c r="I67" s="27">
        <f>IFERROR(INDEX('APT Data'!$A65:$AF65,MATCH('Calcs - New values'!I$3,'APT Data'!$A$1:$AF$1,0))+((('Calcs - ACA values'!G67)-(INDEX('APT Data'!$A65:$AF65,MATCH('Calcs - New values'!I$3,'APT Data'!$A$1:$AF$1,0))))*$A$1),'Calcs - ACA values'!G67*$A$1)</f>
        <v>844.69008608879994</v>
      </c>
      <c r="J67" s="27">
        <f>IFERROR(INDEX('APT Data'!$A65:$AF65,MATCH('Calcs - New values'!J$3,'APT Data'!$A$1:$AF$1,0))+((('Calcs - ACA values'!H67)-(INDEX('APT Data'!$A65:$AF65,MATCH('Calcs - New values'!J$3,'APT Data'!$A$1:$AF$1,0))))*$A$1),'Calcs - ACA values'!H67*$A$1)</f>
        <v>462.56838047719998</v>
      </c>
      <c r="K67" s="27">
        <f>IFERROR(INDEX('APT Data'!$A65:$AF65,MATCH('Calcs - New values'!K$3,'APT Data'!$A$1:$AF$1,0))+((('Calcs - ACA values'!I67)-(INDEX('APT Data'!$A65:$AF65,MATCH('Calcs - New values'!K$3,'APT Data'!$A$1:$AF$1,0))))*$A$1),'Calcs - ACA values'!I67*$A$1)</f>
        <v>462.56838047719998</v>
      </c>
      <c r="L67" s="27">
        <f>IFERROR(INDEX('APT Data'!$A65:$AF65,MATCH('Calcs - New values'!L$3,'APT Data'!$A$1:$AF$1,0))+((('Calcs - ACA values'!J67)-(INDEX('APT Data'!$A65:$AF65,MATCH('Calcs - New values'!L$3,'APT Data'!$A$1:$AF$1,0))))*$A$1),'Calcs - ACA values'!J67*$A$1)</f>
        <v>623.46173020840001</v>
      </c>
      <c r="M67" s="27">
        <f>IFERROR(INDEX('APT Data'!$A65:$AF65,MATCH('Calcs - New values'!M$3,'APT Data'!$A$1:$AF$1,0))+((('Calcs - ACA values'!K67)-(INDEX('APT Data'!$A65:$AF65,MATCH('Calcs - New values'!M$3,'APT Data'!$A$1:$AF$1,0))))*$A$1),'Calcs - ACA values'!K67*$A$1)</f>
        <v>869.82967198430003</v>
      </c>
      <c r="N67" s="27">
        <f>IFERROR(INDEX('APT Data'!$A65:$AF65,MATCH('Calcs - New values'!N$3,'APT Data'!$A$1:$AF$1,0))+((('Calcs - ACA values'!L67)-(INDEX('APT Data'!$A65:$AF65,MATCH('Calcs - New values'!N$3,'APT Data'!$A$1:$AF$1,0))))*$A$1),'Calcs - ACA values'!L67*$A$1)</f>
        <v>477.65213201450001</v>
      </c>
      <c r="O67" s="27">
        <f>IFERROR(INDEX('APT Data'!$A65:$AF65,MATCH('Calcs - New values'!O$3,'APT Data'!$A$1:$AF$1,0))+((('Calcs - ACA values'!M67)-(INDEX('APT Data'!$A65:$AF65,MATCH('Calcs - New values'!O$3,'APT Data'!$A$1:$AF$1,0))))*$A$1),'Calcs - ACA values'!M67*$A$1)</f>
        <v>683.79673635760003</v>
      </c>
      <c r="P67" s="27">
        <f>IFERROR(INDEX('APT Data'!$A65:$AF65,MATCH('Calcs - New values'!P$3,'APT Data'!$A$1:$AF$1,0))+((('Calcs - ACA values'!N67)-(INDEX('APT Data'!$A65:$AF65,MATCH('Calcs - New values'!P$3,'APT Data'!$A$1:$AF$1,0))))*$A$1),'Calcs - ACA values'!N67*$A$1)</f>
        <v>447.48462893990001</v>
      </c>
      <c r="Q67" s="27">
        <f>IFERROR(INDEX('APT Data'!$A65:$AF65,MATCH('Calcs - New values'!Q$3,'APT Data'!$A$1:$AF$1,0))+((('Calcs - ACA values'!O67)-(INDEX('APT Data'!$A65:$AF65,MATCH('Calcs - New values'!Q$3,'APT Data'!$A$1:$AF$1,0))))*$A$1),'Calcs - ACA values'!O67*$A$1)</f>
        <v>633.51756456659996</v>
      </c>
      <c r="R67" s="27">
        <f>IFERROR(INDEX('APT Data'!$A65:$AF65,MATCH('Calcs - New values'!R$3,'APT Data'!$A$1:$AF$1,0))+((('Calcs - ACA values'!P67)-(INDEX('APT Data'!$A65:$AF65,MATCH('Calcs - New values'!R$3,'APT Data'!$A$1:$AF$1,0))))*$A$1),'Calcs - ACA values'!P67*$A$1)</f>
        <v>412.28920868619997</v>
      </c>
      <c r="S67" s="27">
        <f>IFERROR(INDEX('APT Data'!$A65:$AF65,MATCH('Calcs - New values'!S$3,'APT Data'!$A$1:$AF$1,0))+((('Calcs - ACA values'!Q67)-(INDEX('APT Data'!$A65:$AF65,MATCH('Calcs - New values'!S$3,'APT Data'!$A$1:$AF$1,0))))*$A$1),'Calcs - ACA values'!Q67*$A$1)</f>
        <v>583.2383927756</v>
      </c>
      <c r="T67" s="27">
        <f>IFERROR(INDEX('APT Data'!$A65:$AF65,MATCH('Calcs - New values'!T$3,'APT Data'!$A$1:$AF$1,0))+((('Calcs - ACA values'!R67)-(INDEX('APT Data'!$A65:$AF65,MATCH('Calcs - New values'!T$3,'APT Data'!$A$1:$AF$1,0))))*$A$1),'Calcs - ACA values'!R67*$A$1)</f>
        <v>261.4516933132</v>
      </c>
      <c r="U67" s="27">
        <f>IFERROR(INDEX('APT Data'!$A65:$AF65,MATCH('Calcs - New values'!U$3,'APT Data'!$A$1:$AF$1,0))+((('Calcs - ACA values'!S67)-(INDEX('APT Data'!$A65:$AF65,MATCH('Calcs - New values'!U$3,'APT Data'!$A$1:$AF$1,0))))*$A$1),'Calcs - ACA values'!S67*$A$1)</f>
        <v>417.3171258653</v>
      </c>
      <c r="V67" s="27">
        <f>IFERROR(INDEX('APT Data'!$A65:$AF65,MATCH('Calcs - New values'!V$3,'APT Data'!$A$1:$AF$1,0))+((('Calcs - ACA values'!T67)-(INDEX('APT Data'!$A65:$AF65,MATCH('Calcs - New values'!V$3,'APT Data'!$A$1:$AF$1,0))))*$A$1),'Calcs - ACA values'!T67*$A$1)</f>
        <v>216.20043870130002</v>
      </c>
      <c r="W67" s="27">
        <f>IFERROR(INDEX('APT Data'!$A65:$AF65,MATCH('Calcs - New values'!W$3,'APT Data'!$A$1:$AF$1,0))+((('Calcs - ACA values'!U67)-(INDEX('APT Data'!$A65:$AF65,MATCH('Calcs - New values'!W$3,'APT Data'!$A$1:$AF$1,0))))*$A$1),'Calcs - ACA values'!U67*$A$1)</f>
        <v>311.73086510420001</v>
      </c>
      <c r="X67" s="27">
        <f>IFERROR(INDEX('APT Data'!$A65:$AF65,MATCH('Calcs - New values'!X$3,'APT Data'!$A$1:$AF$1,0))+((('Calcs - ACA values'!V67)-(INDEX('APT Data'!$A65:$AF65,MATCH('Calcs - New values'!X$3,'APT Data'!$A$1:$AF$1,0))))*$A$1),'Calcs - ACA values'!V67*$A$1)</f>
        <v>1101.1138622229</v>
      </c>
      <c r="Y67" s="27">
        <f>IFERROR(INDEX('APT Data'!$A65:$AF65,MATCH('Calcs - New values'!Y$3,'APT Data'!$A$1:$AF$1,0))+((('Calcs - ACA values'!W67)-(INDEX('APT Data'!$A65:$AF65,MATCH('Calcs - New values'!Y$3,'APT Data'!$A$1:$AF$1,0))))*$A$1),'Calcs - ACA values'!W67*$A$1)</f>
        <v>1669.2685034612</v>
      </c>
      <c r="Z67" s="27">
        <f>IFERROR(INDEX('APT Data'!$A65:$AF65,MATCH('Calcs - New values'!Z$3,'APT Data'!$A$1:$AF$1,0))+((('Calcs - ACA values'!X67)-(INDEX('APT Data'!$A65:$AF65,MATCH('Calcs - New values'!Z$3,'APT Data'!$A$1:$AF$1,0))))*$A$1),'Calcs - ACA values'!X67*$A$1)</f>
        <v>553.07088970099994</v>
      </c>
      <c r="AA67" s="27">
        <f>IFERROR(INDEX('APT Data'!$A65:$AF65,MATCH('Calcs - New values'!AA$3,'APT Data'!$A$1:$AF$1,0))+((('Calcs - ACA values'!Y67)-(INDEX('APT Data'!$A65:$AF65,MATCH('Calcs - New values'!AA$3,'APT Data'!$A$1:$AF$1,0))))*$A$1),'Calcs - ACA values'!Y67*$A$1)</f>
        <v>1493.2914021927002</v>
      </c>
      <c r="AB67" s="27">
        <f>IFERROR(INDEX('APT Data'!$A65:$AF65,MATCH('Calcs - New values'!AB$3,'APT Data'!$A$1:$AF$1,0))+((('Calcs - ACA values'!Z67)-(INDEX('APT Data'!$A65:$AF65,MATCH('Calcs - New values'!AB$3,'APT Data'!$A$1:$AF$1,0))))*$A$1),'Calcs - ACA values'!Z67*$A$1)</f>
        <v>117801.8848</v>
      </c>
      <c r="AC67" s="27">
        <f>IFERROR(INDEX('APT Data'!$A65:$AF65,MATCH('Calcs - New values'!AC$3,'APT Data'!$A$1:$AF$1,0))+((('Calcs - ACA values'!AA67)-(INDEX('APT Data'!$A65:$AF65,MATCH('Calcs - New values'!AC$3,'APT Data'!$A$1:$AF$1,0))))*$A$1),'Calcs - ACA values'!AA67*$A$1)</f>
        <v>117801.8848</v>
      </c>
      <c r="AD67" s="27">
        <f>IFERROR(INDEX('APT Data'!$A65:$AF65,MATCH('Calcs - New values'!AD$3,'APT Data'!$A$1:$AF$1,0))+((('Calcs - ACA values'!AB67)-(INDEX('APT Data'!$A65:$AF65,MATCH('Calcs - New values'!AD$3,'APT Data'!$A$1:$AF$1,0))))*$A$1),'Calcs - ACA values'!AB67*$A$1)</f>
        <v>4500.72</v>
      </c>
      <c r="AE67" s="27">
        <f>IFERROR(INDEX('APT Data'!$A65:$AF65,MATCH('Calcs - New values'!AE$3,'APT Data'!$A$1:$AF$1,0))+((('Calcs - ACA values'!AC67)-(INDEX('APT Data'!$A65:$AF65,MATCH('Calcs - New values'!AE$3,'APT Data'!$A$1:$AF$1,0))))*$A$1),'Calcs - ACA values'!AC67*$A$1)</f>
        <v>7001.12</v>
      </c>
      <c r="AF67" s="27">
        <f>IFERROR(INDEX('APT Data'!$A65:$AF65,MATCH('Calcs - New values'!AF$3,'APT Data'!$A$1:$AF$1,0))+((('Calcs - ACA values'!AD67)-(INDEX('APT Data'!$A65:$AF65,MATCH('Calcs - New values'!AF$3,'APT Data'!$A$1:$AF$1,0))))*$A$1),'Calcs - ACA values'!AD67*$A$1)</f>
        <v>0</v>
      </c>
      <c r="AG67" s="27">
        <f>IFERROR(INDEX('APT Data'!$A65:$AF65,MATCH('Calcs - New values'!AG$3,'APT Data'!$A$1:$AF$1,0))+((('Calcs - ACA values'!AE67)-(INDEX('APT Data'!$A65:$AF65,MATCH('Calcs - New values'!AG$3,'APT Data'!$A$1:$AF$1,0))))*$A$1),'Calcs - ACA values'!AE67*$A$1)</f>
        <v>90.014399999999995</v>
      </c>
      <c r="AH67" s="27">
        <f>IFERROR(INDEX('APT Data'!$A65:$AF65,MATCH('Calcs - New values'!AH$3,'APT Data'!$A$1:$AF$1,0))+((('Calcs - ACA values'!AF67)-(INDEX('APT Data'!$A65:$AF65,MATCH('Calcs - New values'!AH$3,'APT Data'!$A$1:$AF$1,0))))*$A$1),'Calcs - ACA values'!AF67*$A$1)</f>
        <v>129.02064000000001</v>
      </c>
    </row>
    <row r="68" spans="1:34" x14ac:dyDescent="0.35">
      <c r="A68" s="11">
        <v>390</v>
      </c>
      <c r="B68" s="11" t="b">
        <f>A68='Calcs - ACA values'!A68</f>
        <v>1</v>
      </c>
      <c r="C68" s="11" t="b">
        <f>A68='APT Data'!A66</f>
        <v>1</v>
      </c>
      <c r="D68" s="18" t="s">
        <v>69</v>
      </c>
      <c r="E68" s="27">
        <f>IFERROR(INDEX('APT Data'!$A66:$AF66,MATCH('Calcs - New values'!E$3,'APT Data'!$A$1:$AF$1,0))+((('Calcs - ACA values'!C68)-(INDEX('APT Data'!$A66:$AF66,MATCH('Calcs - New values'!E$3,'APT Data'!$A$1:$AF$1,0))))*$A$1),'Calcs - ACA values'!C68*$A$1)</f>
        <v>3123</v>
      </c>
      <c r="F68" s="27">
        <f>IFERROR(INDEX('APT Data'!$A66:$AF66,MATCH('Calcs - New values'!F$3,'APT Data'!$A$1:$AF$1,0))+((('Calcs - ACA values'!D68)-(INDEX('APT Data'!$A66:$AF66,MATCH('Calcs - New values'!F$3,'APT Data'!$A$1:$AF$1,0))))*$A$1),'Calcs - ACA values'!D68*$A$1)</f>
        <v>4404</v>
      </c>
      <c r="G68" s="27">
        <f>IFERROR(INDEX('APT Data'!$A66:$AF66,MATCH('Calcs - New values'!G$3,'APT Data'!$A$1:$AF$1,0))+((('Calcs - ACA values'!E68)-(INDEX('APT Data'!$A66:$AF66,MATCH('Calcs - New values'!G$3,'APT Data'!$A$1:$AF$1,0))))*$A$1),'Calcs - ACA values'!E68*$A$1)</f>
        <v>4963</v>
      </c>
      <c r="H68" s="27">
        <f>IFERROR(INDEX('APT Data'!$A66:$AF66,MATCH('Calcs - New values'!H$3,'APT Data'!$A$1:$AF$1,0))+((('Calcs - ACA values'!F68)-(INDEX('APT Data'!$A66:$AF66,MATCH('Calcs - New values'!H$3,'APT Data'!$A$1:$AF$1,0))))*$A$1),'Calcs - ACA values'!F68*$A$1)</f>
        <v>575</v>
      </c>
      <c r="I68" s="27">
        <f>IFERROR(INDEX('APT Data'!$A66:$AF66,MATCH('Calcs - New values'!I$3,'APT Data'!$A$1:$AF$1,0))+((('Calcs - ACA values'!G68)-(INDEX('APT Data'!$A66:$AF66,MATCH('Calcs - New values'!I$3,'APT Data'!$A$1:$AF$1,0))))*$A$1),'Calcs - ACA values'!G68*$A$1)</f>
        <v>876.9</v>
      </c>
      <c r="J68" s="27">
        <f>IFERROR(INDEX('APT Data'!$A66:$AF66,MATCH('Calcs - New values'!J$3,'APT Data'!$A$1:$AF$1,0))+((('Calcs - ACA values'!H68)-(INDEX('APT Data'!$A66:$AF66,MATCH('Calcs - New values'!J$3,'APT Data'!$A$1:$AF$1,0))))*$A$1),'Calcs - ACA values'!H68*$A$1)</f>
        <v>460</v>
      </c>
      <c r="K68" s="27">
        <f>IFERROR(INDEX('APT Data'!$A66:$AF66,MATCH('Calcs - New values'!K$3,'APT Data'!$A$1:$AF$1,0))+((('Calcs - ACA values'!I68)-(INDEX('APT Data'!$A66:$AF66,MATCH('Calcs - New values'!K$3,'APT Data'!$A$1:$AF$1,0))))*$A$1),'Calcs - ACA values'!I68*$A$1)</f>
        <v>460</v>
      </c>
      <c r="L68" s="27">
        <f>IFERROR(INDEX('APT Data'!$A66:$AF66,MATCH('Calcs - New values'!L$3,'APT Data'!$A$1:$AF$1,0))+((('Calcs - ACA values'!J68)-(INDEX('APT Data'!$A66:$AF66,MATCH('Calcs - New values'!L$3,'APT Data'!$A$1:$AF$1,0))))*$A$1),'Calcs - ACA values'!J68*$A$1)</f>
        <v>620</v>
      </c>
      <c r="M68" s="27">
        <f>IFERROR(INDEX('APT Data'!$A66:$AF66,MATCH('Calcs - New values'!M$3,'APT Data'!$A$1:$AF$1,0))+((('Calcs - ACA values'!K68)-(INDEX('APT Data'!$A66:$AF66,MATCH('Calcs - New values'!M$3,'APT Data'!$A$1:$AF$1,0))))*$A$1),'Calcs - ACA values'!K68*$A$1)</f>
        <v>865</v>
      </c>
      <c r="N68" s="27">
        <f>IFERROR(INDEX('APT Data'!$A66:$AF66,MATCH('Calcs - New values'!N$3,'APT Data'!$A$1:$AF$1,0))+((('Calcs - ACA values'!L68)-(INDEX('APT Data'!$A66:$AF66,MATCH('Calcs - New values'!N$3,'APT Data'!$A$1:$AF$1,0))))*$A$1),'Calcs - ACA values'!L68*$A$1)</f>
        <v>475</v>
      </c>
      <c r="O68" s="27">
        <f>IFERROR(INDEX('APT Data'!$A66:$AF66,MATCH('Calcs - New values'!O$3,'APT Data'!$A$1:$AF$1,0))+((('Calcs - ACA values'!M68)-(INDEX('APT Data'!$A66:$AF66,MATCH('Calcs - New values'!O$3,'APT Data'!$A$1:$AF$1,0))))*$A$1),'Calcs - ACA values'!M68*$A$1)</f>
        <v>680</v>
      </c>
      <c r="P68" s="27">
        <f>IFERROR(INDEX('APT Data'!$A66:$AF66,MATCH('Calcs - New values'!P$3,'APT Data'!$A$1:$AF$1,0))+((('Calcs - ACA values'!N68)-(INDEX('APT Data'!$A66:$AF66,MATCH('Calcs - New values'!P$3,'APT Data'!$A$1:$AF$1,0))))*$A$1),'Calcs - ACA values'!N68*$A$1)</f>
        <v>445</v>
      </c>
      <c r="Q68" s="27">
        <f>IFERROR(INDEX('APT Data'!$A66:$AF66,MATCH('Calcs - New values'!Q$3,'APT Data'!$A$1:$AF$1,0))+((('Calcs - ACA values'!O68)-(INDEX('APT Data'!$A66:$AF66,MATCH('Calcs - New values'!Q$3,'APT Data'!$A$1:$AF$1,0))))*$A$1),'Calcs - ACA values'!O68*$A$1)</f>
        <v>630</v>
      </c>
      <c r="R68" s="27">
        <f>IFERROR(INDEX('APT Data'!$A66:$AF66,MATCH('Calcs - New values'!R$3,'APT Data'!$A$1:$AF$1,0))+((('Calcs - ACA values'!P68)-(INDEX('APT Data'!$A66:$AF66,MATCH('Calcs - New values'!R$3,'APT Data'!$A$1:$AF$1,0))))*$A$1),'Calcs - ACA values'!P68*$A$1)</f>
        <v>410</v>
      </c>
      <c r="S68" s="27">
        <f>IFERROR(INDEX('APT Data'!$A66:$AF66,MATCH('Calcs - New values'!S$3,'APT Data'!$A$1:$AF$1,0))+((('Calcs - ACA values'!Q68)-(INDEX('APT Data'!$A66:$AF66,MATCH('Calcs - New values'!S$3,'APT Data'!$A$1:$AF$1,0))))*$A$1),'Calcs - ACA values'!Q68*$A$1)</f>
        <v>580</v>
      </c>
      <c r="T68" s="27">
        <f>IFERROR(INDEX('APT Data'!$A66:$AF66,MATCH('Calcs - New values'!T$3,'APT Data'!$A$1:$AF$1,0))+((('Calcs - ACA values'!R68)-(INDEX('APT Data'!$A66:$AF66,MATCH('Calcs - New values'!T$3,'APT Data'!$A$1:$AF$1,0))))*$A$1),'Calcs - ACA values'!R68*$A$1)</f>
        <v>260</v>
      </c>
      <c r="U68" s="27">
        <f>IFERROR(INDEX('APT Data'!$A66:$AF66,MATCH('Calcs - New values'!U$3,'APT Data'!$A$1:$AF$1,0))+((('Calcs - ACA values'!S68)-(INDEX('APT Data'!$A66:$AF66,MATCH('Calcs - New values'!U$3,'APT Data'!$A$1:$AF$1,0))))*$A$1),'Calcs - ACA values'!S68*$A$1)</f>
        <v>415</v>
      </c>
      <c r="V68" s="27">
        <f>IFERROR(INDEX('APT Data'!$A66:$AF66,MATCH('Calcs - New values'!V$3,'APT Data'!$A$1:$AF$1,0))+((('Calcs - ACA values'!T68)-(INDEX('APT Data'!$A66:$AF66,MATCH('Calcs - New values'!V$3,'APT Data'!$A$1:$AF$1,0))))*$A$1),'Calcs - ACA values'!T68*$A$1)</f>
        <v>215</v>
      </c>
      <c r="W68" s="27">
        <f>IFERROR(INDEX('APT Data'!$A66:$AF66,MATCH('Calcs - New values'!W$3,'APT Data'!$A$1:$AF$1,0))+((('Calcs - ACA values'!U68)-(INDEX('APT Data'!$A66:$AF66,MATCH('Calcs - New values'!W$3,'APT Data'!$A$1:$AF$1,0))))*$A$1),'Calcs - ACA values'!U68*$A$1)</f>
        <v>310</v>
      </c>
      <c r="X68" s="27">
        <f>IFERROR(INDEX('APT Data'!$A66:$AF66,MATCH('Calcs - New values'!X$3,'APT Data'!$A$1:$AF$1,0))+((('Calcs - ACA values'!V68)-(INDEX('APT Data'!$A66:$AF66,MATCH('Calcs - New values'!X$3,'APT Data'!$A$1:$AF$1,0))))*$A$1),'Calcs - ACA values'!V68*$A$1)</f>
        <v>1095</v>
      </c>
      <c r="Y68" s="27">
        <f>IFERROR(INDEX('APT Data'!$A66:$AF66,MATCH('Calcs - New values'!Y$3,'APT Data'!$A$1:$AF$1,0))+((('Calcs - ACA values'!W68)-(INDEX('APT Data'!$A66:$AF66,MATCH('Calcs - New values'!Y$3,'APT Data'!$A$1:$AF$1,0))))*$A$1),'Calcs - ACA values'!W68*$A$1)</f>
        <v>1660</v>
      </c>
      <c r="Z68" s="27">
        <f>IFERROR(INDEX('APT Data'!$A66:$AF66,MATCH('Calcs - New values'!Z$3,'APT Data'!$A$1:$AF$1,0))+((('Calcs - ACA values'!X68)-(INDEX('APT Data'!$A66:$AF66,MATCH('Calcs - New values'!Z$3,'APT Data'!$A$1:$AF$1,0))))*$A$1),'Calcs - ACA values'!X68*$A$1)</f>
        <v>550</v>
      </c>
      <c r="AA68" s="27">
        <f>IFERROR(INDEX('APT Data'!$A66:$AF66,MATCH('Calcs - New values'!AA$3,'APT Data'!$A$1:$AF$1,0))+((('Calcs - ACA values'!Y68)-(INDEX('APT Data'!$A66:$AF66,MATCH('Calcs - New values'!AA$3,'APT Data'!$A$1:$AF$1,0))))*$A$1),'Calcs - ACA values'!Y68*$A$1)</f>
        <v>1485</v>
      </c>
      <c r="AB68" s="27">
        <f>IFERROR(INDEX('APT Data'!$A66:$AF66,MATCH('Calcs - New values'!AB$3,'APT Data'!$A$1:$AF$1,0))+((('Calcs - ACA values'!Z68)-(INDEX('APT Data'!$A66:$AF66,MATCH('Calcs - New values'!AB$3,'APT Data'!$A$1:$AF$1,0))))*$A$1),'Calcs - ACA values'!Z68*$A$1)</f>
        <v>117800</v>
      </c>
      <c r="AC68" s="27">
        <f>IFERROR(INDEX('APT Data'!$A66:$AF66,MATCH('Calcs - New values'!AC$3,'APT Data'!$A$1:$AF$1,0))+((('Calcs - ACA values'!AA68)-(INDEX('APT Data'!$A66:$AF66,MATCH('Calcs - New values'!AC$3,'APT Data'!$A$1:$AF$1,0))))*$A$1),'Calcs - ACA values'!AA68*$A$1)</f>
        <v>117800</v>
      </c>
      <c r="AD68" s="27">
        <f>IFERROR(INDEX('APT Data'!$A66:$AF66,MATCH('Calcs - New values'!AD$3,'APT Data'!$A$1:$AF$1,0))+((('Calcs - ACA values'!AB68)-(INDEX('APT Data'!$A66:$AF66,MATCH('Calcs - New values'!AD$3,'APT Data'!$A$1:$AF$1,0))))*$A$1),'Calcs - ACA values'!AB68*$A$1)</f>
        <v>4500</v>
      </c>
      <c r="AE68" s="27">
        <f>IFERROR(INDEX('APT Data'!$A66:$AF66,MATCH('Calcs - New values'!AE$3,'APT Data'!$A$1:$AF$1,0))+((('Calcs - ACA values'!AC68)-(INDEX('APT Data'!$A66:$AF66,MATCH('Calcs - New values'!AE$3,'APT Data'!$A$1:$AF$1,0))))*$A$1),'Calcs - ACA values'!AC68*$A$1)</f>
        <v>7000</v>
      </c>
      <c r="AF68" s="27">
        <f>IFERROR(INDEX('APT Data'!$A66:$AF66,MATCH('Calcs - New values'!AF$3,'APT Data'!$A$1:$AF$1,0))+((('Calcs - ACA values'!AD68)-(INDEX('APT Data'!$A66:$AF66,MATCH('Calcs - New values'!AF$3,'APT Data'!$A$1:$AF$1,0))))*$A$1),'Calcs - ACA values'!AD68*$A$1)</f>
        <v>0</v>
      </c>
      <c r="AG68" s="27">
        <f>IFERROR(INDEX('APT Data'!$A66:$AF66,MATCH('Calcs - New values'!AG$3,'APT Data'!$A$1:$AF$1,0))+((('Calcs - ACA values'!AE68)-(INDEX('APT Data'!$A66:$AF66,MATCH('Calcs - New values'!AG$3,'APT Data'!$A$1:$AF$1,0))))*$A$1),'Calcs - ACA values'!AE68*$A$1)</f>
        <v>1170</v>
      </c>
      <c r="AH68" s="27">
        <f>IFERROR(INDEX('APT Data'!$A66:$AF66,MATCH('Calcs - New values'!AH$3,'APT Data'!$A$1:$AF$1,0))+((('Calcs - ACA values'!AF68)-(INDEX('APT Data'!$A66:$AF66,MATCH('Calcs - New values'!AH$3,'APT Data'!$A$1:$AF$1,0))))*$A$1),'Calcs - ACA values'!AF68*$A$1)</f>
        <v>1290</v>
      </c>
    </row>
    <row r="69" spans="1:34" x14ac:dyDescent="0.35">
      <c r="A69" s="11">
        <v>391</v>
      </c>
      <c r="B69" s="11" t="b">
        <f>A69='Calcs - ACA values'!A69</f>
        <v>1</v>
      </c>
      <c r="C69" s="11" t="b">
        <f>A69='APT Data'!A67</f>
        <v>1</v>
      </c>
      <c r="D69" s="18" t="s">
        <v>70</v>
      </c>
      <c r="E69" s="27">
        <f>IFERROR(INDEX('APT Data'!$A67:$AF67,MATCH('Calcs - New values'!E$3,'APT Data'!$A$1:$AF$1,0))+((('Calcs - ACA values'!C69)-(INDEX('APT Data'!$A67:$AF67,MATCH('Calcs - New values'!E$3,'APT Data'!$A$1:$AF$1,0))))*$A$1),'Calcs - ACA values'!C69*$A$1)</f>
        <v>3114.4712327514089</v>
      </c>
      <c r="F69" s="27">
        <f>IFERROR(INDEX('APT Data'!$A67:$AF67,MATCH('Calcs - New values'!F$3,'APT Data'!$A$1:$AF$1,0))+((('Calcs - ACA values'!D69)-(INDEX('APT Data'!$A67:$AF67,MATCH('Calcs - New values'!F$3,'APT Data'!$A$1:$AF$1,0))))*$A$1),'Calcs - ACA values'!D69*$A$1)</f>
        <v>4391.9728815360813</v>
      </c>
      <c r="G69" s="27">
        <f>IFERROR(INDEX('APT Data'!$A67:$AF67,MATCH('Calcs - New values'!G$3,'APT Data'!$A$1:$AF$1,0))+((('Calcs - ACA values'!E69)-(INDEX('APT Data'!$A67:$AF67,MATCH('Calcs - New values'!G$3,'APT Data'!$A$1:$AF$1,0))))*$A$1),'Calcs - ACA values'!E69*$A$1)</f>
        <v>4949.4462786247905</v>
      </c>
      <c r="H69" s="27">
        <f>IFERROR(INDEX('APT Data'!$A67:$AF67,MATCH('Calcs - New values'!H$3,'APT Data'!$A$1:$AF$1,0))+((('Calcs - ACA values'!F69)-(INDEX('APT Data'!$A67:$AF67,MATCH('Calcs - New values'!H$3,'APT Data'!$A$1:$AF$1,0))))*$A$1),'Calcs - ACA values'!F69*$A$1)</f>
        <v>573.42970183543321</v>
      </c>
      <c r="I69" s="27">
        <f>IFERROR(INDEX('APT Data'!$A67:$AF67,MATCH('Calcs - New values'!I$3,'APT Data'!$A$1:$AF$1,0))+((('Calcs - ACA values'!G69)-(INDEX('APT Data'!$A67:$AF67,MATCH('Calcs - New values'!I$3,'APT Data'!$A$1:$AF$1,0))))*$A$1),'Calcs - ACA values'!G69*$A$1)</f>
        <v>837.70599920306779</v>
      </c>
      <c r="J69" s="27">
        <f>IFERROR(INDEX('APT Data'!$A67:$AF67,MATCH('Calcs - New values'!J$3,'APT Data'!$A$1:$AF$1,0))+((('Calcs - ACA values'!H69)-(INDEX('APT Data'!$A67:$AF67,MATCH('Calcs - New values'!J$3,'APT Data'!$A$1:$AF$1,0))))*$A$1),'Calcs - ACA values'!H69*$A$1)</f>
        <v>458.74376146834663</v>
      </c>
      <c r="K69" s="27">
        <f>IFERROR(INDEX('APT Data'!$A67:$AF67,MATCH('Calcs - New values'!K$3,'APT Data'!$A$1:$AF$1,0))+((('Calcs - ACA values'!I69)-(INDEX('APT Data'!$A67:$AF67,MATCH('Calcs - New values'!K$3,'APT Data'!$A$1:$AF$1,0))))*$A$1),'Calcs - ACA values'!I69*$A$1)</f>
        <v>458.74376146834663</v>
      </c>
      <c r="L69" s="27">
        <f>IFERROR(INDEX('APT Data'!$A67:$AF67,MATCH('Calcs - New values'!L$3,'APT Data'!$A$1:$AF$1,0))+((('Calcs - ACA values'!J69)-(INDEX('APT Data'!$A67:$AF67,MATCH('Calcs - New values'!L$3,'APT Data'!$A$1:$AF$1,0))))*$A$1),'Calcs - ACA values'!J69*$A$1)</f>
        <v>618.30680893559759</v>
      </c>
      <c r="M69" s="27">
        <f>IFERROR(INDEX('APT Data'!$A67:$AF67,MATCH('Calcs - New values'!M$3,'APT Data'!$A$1:$AF$1,0))+((('Calcs - ACA values'!K69)-(INDEX('APT Data'!$A67:$AF67,MATCH('Calcs - New values'!M$3,'APT Data'!$A$1:$AF$1,0))))*$A$1),'Calcs - ACA values'!K69*$A$1)</f>
        <v>862.6377253698256</v>
      </c>
      <c r="N69" s="27">
        <f>IFERROR(INDEX('APT Data'!$A67:$AF67,MATCH('Calcs - New values'!N$3,'APT Data'!$A$1:$AF$1,0))+((('Calcs - ACA values'!L69)-(INDEX('APT Data'!$A67:$AF67,MATCH('Calcs - New values'!N$3,'APT Data'!$A$1:$AF$1,0))))*$A$1),'Calcs - ACA values'!L69*$A$1)</f>
        <v>473.70279716840139</v>
      </c>
      <c r="O69" s="27">
        <f>IFERROR(INDEX('APT Data'!$A67:$AF67,MATCH('Calcs - New values'!O$3,'APT Data'!$A$1:$AF$1,0))+((('Calcs - ACA values'!M69)-(INDEX('APT Data'!$A67:$AF67,MATCH('Calcs - New values'!O$3,'APT Data'!$A$1:$AF$1,0))))*$A$1),'Calcs - ACA values'!M69*$A$1)</f>
        <v>678.14295173581672</v>
      </c>
      <c r="P69" s="27">
        <f>IFERROR(INDEX('APT Data'!$A67:$AF67,MATCH('Calcs - New values'!P$3,'APT Data'!$A$1:$AF$1,0))+((('Calcs - ACA values'!N69)-(INDEX('APT Data'!$A67:$AF67,MATCH('Calcs - New values'!P$3,'APT Data'!$A$1:$AF$1,0))))*$A$1),'Calcs - ACA values'!N69*$A$1)</f>
        <v>443.78472576829182</v>
      </c>
      <c r="Q69" s="27">
        <f>IFERROR(INDEX('APT Data'!$A67:$AF67,MATCH('Calcs - New values'!Q$3,'APT Data'!$A$1:$AF$1,0))+((('Calcs - ACA values'!O69)-(INDEX('APT Data'!$A67:$AF67,MATCH('Calcs - New values'!Q$3,'APT Data'!$A$1:$AF$1,0))))*$A$1),'Calcs - ACA values'!O69*$A$1)</f>
        <v>628.27949940230076</v>
      </c>
      <c r="R69" s="27">
        <f>IFERROR(INDEX('APT Data'!$A67:$AF67,MATCH('Calcs - New values'!R$3,'APT Data'!$A$1:$AF$1,0))+((('Calcs - ACA values'!P69)-(INDEX('APT Data'!$A67:$AF67,MATCH('Calcs - New values'!R$3,'APT Data'!$A$1:$AF$1,0))))*$A$1),'Calcs - ACA values'!P69*$A$1)</f>
        <v>408.88030913483067</v>
      </c>
      <c r="S69" s="27">
        <f>IFERROR(INDEX('APT Data'!$A67:$AF67,MATCH('Calcs - New values'!S$3,'APT Data'!$A$1:$AF$1,0))+((('Calcs - ACA values'!Q69)-(INDEX('APT Data'!$A67:$AF67,MATCH('Calcs - New values'!S$3,'APT Data'!$A$1:$AF$1,0))))*$A$1),'Calcs - ACA values'!Q69*$A$1)</f>
        <v>578.41604706878491</v>
      </c>
      <c r="T69" s="27">
        <f>IFERROR(INDEX('APT Data'!$A67:$AF67,MATCH('Calcs - New values'!T$3,'APT Data'!$A$1:$AF$1,0))+((('Calcs - ACA values'!R69)-(INDEX('APT Data'!$A67:$AF67,MATCH('Calcs - New values'!T$3,'APT Data'!$A$1:$AF$1,0))))*$A$1),'Calcs - ACA values'!R69*$A$1)</f>
        <v>259.28995213428288</v>
      </c>
      <c r="U69" s="27">
        <f>IFERROR(INDEX('APT Data'!$A67:$AF67,MATCH('Calcs - New values'!U$3,'APT Data'!$A$1:$AF$1,0))+((('Calcs - ACA values'!S69)-(INDEX('APT Data'!$A67:$AF67,MATCH('Calcs - New values'!U$3,'APT Data'!$A$1:$AF$1,0))))*$A$1),'Calcs - ACA values'!S69*$A$1)</f>
        <v>413.86665436818225</v>
      </c>
      <c r="V69" s="27">
        <f>IFERROR(INDEX('APT Data'!$A67:$AF67,MATCH('Calcs - New values'!V$3,'APT Data'!$A$1:$AF$1,0))+((('Calcs - ACA values'!T69)-(INDEX('APT Data'!$A67:$AF67,MATCH('Calcs - New values'!V$3,'APT Data'!$A$1:$AF$1,0))))*$A$1),'Calcs - ACA values'!T69*$A$1)</f>
        <v>214.41284503411853</v>
      </c>
      <c r="W69" s="27">
        <f>IFERROR(INDEX('APT Data'!$A67:$AF67,MATCH('Calcs - New values'!W$3,'APT Data'!$A$1:$AF$1,0))+((('Calcs - ACA values'!U69)-(INDEX('APT Data'!$A67:$AF67,MATCH('Calcs - New values'!W$3,'APT Data'!$A$1:$AF$1,0))))*$A$1),'Calcs - ACA values'!U69*$A$1)</f>
        <v>309.15340446779879</v>
      </c>
      <c r="X69" s="27">
        <f>IFERROR(INDEX('APT Data'!$A67:$AF67,MATCH('Calcs - New values'!X$3,'APT Data'!$A$1:$AF$1,0))+((('Calcs - ACA values'!V69)-(INDEX('APT Data'!$A67:$AF67,MATCH('Calcs - New values'!X$3,'APT Data'!$A$1:$AF$1,0))))*$A$1),'Calcs - ACA values'!V69*$A$1)</f>
        <v>1092.009606103999</v>
      </c>
      <c r="Y69" s="27">
        <f>IFERROR(INDEX('APT Data'!$A67:$AF67,MATCH('Calcs - New values'!Y$3,'APT Data'!$A$1:$AF$1,0))+((('Calcs - ACA values'!W69)-(INDEX('APT Data'!$A67:$AF67,MATCH('Calcs - New values'!Y$3,'APT Data'!$A$1:$AF$1,0))))*$A$1),'Calcs - ACA values'!W69*$A$1)</f>
        <v>1637.0277385636541</v>
      </c>
      <c r="Z69" s="27">
        <f>IFERROR(INDEX('APT Data'!$A67:$AF67,MATCH('Calcs - New values'!Z$3,'APT Data'!$A$1:$AF$1,0))+((('Calcs - ACA values'!X69)-(INDEX('APT Data'!$A67:$AF67,MATCH('Calcs - New values'!Z$3,'APT Data'!$A$1:$AF$1,0))))*$A$1),'Calcs - ACA values'!X69*$A$1)</f>
        <v>548.49797566867528</v>
      </c>
      <c r="AA69" s="27">
        <f>IFERROR(INDEX('APT Data'!$A67:$AF67,MATCH('Calcs - New values'!AA$3,'APT Data'!$A$1:$AF$1,0))+((('Calcs - ACA values'!Y69)-(INDEX('APT Data'!$A67:$AF67,MATCH('Calcs - New values'!AA$3,'APT Data'!$A$1:$AF$1,0))))*$A$1),'Calcs - ACA values'!Y69*$A$1)</f>
        <v>1480.9445343054233</v>
      </c>
      <c r="AB69" s="27">
        <f>IFERROR(INDEX('APT Data'!$A67:$AF67,MATCH('Calcs - New values'!AB$3,'APT Data'!$A$1:$AF$1,0))+((('Calcs - ACA values'!Z69)-(INDEX('APT Data'!$A67:$AF67,MATCH('Calcs - New values'!AB$3,'APT Data'!$A$1:$AF$1,0))))*$A$1),'Calcs - ACA values'!Z69*$A$1)</f>
        <v>117478.29369776354</v>
      </c>
      <c r="AC69" s="27">
        <f>IFERROR(INDEX('APT Data'!$A67:$AF67,MATCH('Calcs - New values'!AC$3,'APT Data'!$A$1:$AF$1,0))+((('Calcs - ACA values'!AA69)-(INDEX('APT Data'!$A67:$AF67,MATCH('Calcs - New values'!AC$3,'APT Data'!$A$1:$AF$1,0))))*$A$1),'Calcs - ACA values'!AA69*$A$1)</f>
        <v>117478.29369776354</v>
      </c>
      <c r="AD69" s="27">
        <f>IFERROR(INDEX('APT Data'!$A67:$AF67,MATCH('Calcs - New values'!AD$3,'APT Data'!$A$1:$AF$1,0))+((('Calcs - ACA values'!AB69)-(INDEX('APT Data'!$A67:$AF67,MATCH('Calcs - New values'!AD$3,'APT Data'!$A$1:$AF$1,0))))*$A$1),'Calcs - ACA values'!AB69*$A$1)</f>
        <v>4500</v>
      </c>
      <c r="AE69" s="27">
        <f>IFERROR(INDEX('APT Data'!$A67:$AF67,MATCH('Calcs - New values'!AE$3,'APT Data'!$A$1:$AF$1,0))+((('Calcs - ACA values'!AC69)-(INDEX('APT Data'!$A67:$AF67,MATCH('Calcs - New values'!AE$3,'APT Data'!$A$1:$AF$1,0))))*$A$1),'Calcs - ACA values'!AC69*$A$1)</f>
        <v>7000</v>
      </c>
      <c r="AF69" s="27">
        <f>IFERROR(INDEX('APT Data'!$A67:$AF67,MATCH('Calcs - New values'!AF$3,'APT Data'!$A$1:$AF$1,0))+((('Calcs - ACA values'!AD69)-(INDEX('APT Data'!$A67:$AF67,MATCH('Calcs - New values'!AF$3,'APT Data'!$A$1:$AF$1,0))))*$A$1),'Calcs - ACA values'!AD69*$A$1)</f>
        <v>0</v>
      </c>
      <c r="AG69" s="27">
        <f>IFERROR(INDEX('APT Data'!$A67:$AF67,MATCH('Calcs - New values'!AG$3,'APT Data'!$A$1:$AF$1,0))+((('Calcs - ACA values'!AE69)-(INDEX('APT Data'!$A67:$AF67,MATCH('Calcs - New values'!AG$3,'APT Data'!$A$1:$AF$1,0))))*$A$1),'Calcs - ACA values'!AE69*$A$1)</f>
        <v>897.54214200328693</v>
      </c>
      <c r="AH69" s="27">
        <f>IFERROR(INDEX('APT Data'!$A67:$AF67,MATCH('Calcs - New values'!AH$3,'APT Data'!$A$1:$AF$1,0))+((('Calcs - ACA values'!AF69)-(INDEX('APT Data'!$A67:$AF67,MATCH('Calcs - New values'!AH$3,'APT Data'!$A$1:$AF$1,0))))*$A$1),'Calcs - ACA values'!AF69*$A$1)</f>
        <v>1286.477070204711</v>
      </c>
    </row>
    <row r="70" spans="1:34" x14ac:dyDescent="0.35">
      <c r="A70" s="11">
        <v>392</v>
      </c>
      <c r="B70" s="11" t="b">
        <f>A70='Calcs - ACA values'!A70</f>
        <v>1</v>
      </c>
      <c r="C70" s="11" t="b">
        <f>A70='APT Data'!A68</f>
        <v>1</v>
      </c>
      <c r="D70" s="18" t="s">
        <v>71</v>
      </c>
      <c r="E70" s="27">
        <f>IFERROR(INDEX('APT Data'!$A68:$AF68,MATCH('Calcs - New values'!E$3,'APT Data'!$A$1:$AF$1,0))+((('Calcs - ACA values'!C70)-(INDEX('APT Data'!$A68:$AF68,MATCH('Calcs - New values'!E$3,'APT Data'!$A$1:$AF$1,0))))*$A$1),'Calcs - ACA values'!C70*$A$1)</f>
        <v>3123</v>
      </c>
      <c r="F70" s="27">
        <f>IFERROR(INDEX('APT Data'!$A68:$AF68,MATCH('Calcs - New values'!F$3,'APT Data'!$A$1:$AF$1,0))+((('Calcs - ACA values'!D70)-(INDEX('APT Data'!$A68:$AF68,MATCH('Calcs - New values'!F$3,'APT Data'!$A$1:$AF$1,0))))*$A$1),'Calcs - ACA values'!D70*$A$1)</f>
        <v>4404</v>
      </c>
      <c r="G70" s="27">
        <f>IFERROR(INDEX('APT Data'!$A68:$AF68,MATCH('Calcs - New values'!G$3,'APT Data'!$A$1:$AF$1,0))+((('Calcs - ACA values'!E70)-(INDEX('APT Data'!$A68:$AF68,MATCH('Calcs - New values'!G$3,'APT Data'!$A$1:$AF$1,0))))*$A$1),'Calcs - ACA values'!E70*$A$1)</f>
        <v>4963</v>
      </c>
      <c r="H70" s="27">
        <f>IFERROR(INDEX('APT Data'!$A68:$AF68,MATCH('Calcs - New values'!H$3,'APT Data'!$A$1:$AF$1,0))+((('Calcs - ACA values'!F70)-(INDEX('APT Data'!$A68:$AF68,MATCH('Calcs - New values'!H$3,'APT Data'!$A$1:$AF$1,0))))*$A$1),'Calcs - ACA values'!F70*$A$1)</f>
        <v>575</v>
      </c>
      <c r="I70" s="27">
        <f>IFERROR(INDEX('APT Data'!$A68:$AF68,MATCH('Calcs - New values'!I$3,'APT Data'!$A$1:$AF$1,0))+((('Calcs - ACA values'!G70)-(INDEX('APT Data'!$A68:$AF68,MATCH('Calcs - New values'!I$3,'APT Data'!$A$1:$AF$1,0))))*$A$1),'Calcs - ACA values'!G70*$A$1)</f>
        <v>840</v>
      </c>
      <c r="J70" s="27">
        <f>IFERROR(INDEX('APT Data'!$A68:$AF68,MATCH('Calcs - New values'!J$3,'APT Data'!$A$1:$AF$1,0))+((('Calcs - ACA values'!H70)-(INDEX('APT Data'!$A68:$AF68,MATCH('Calcs - New values'!J$3,'APT Data'!$A$1:$AF$1,0))))*$A$1),'Calcs - ACA values'!H70*$A$1)</f>
        <v>460</v>
      </c>
      <c r="K70" s="27">
        <f>IFERROR(INDEX('APT Data'!$A68:$AF68,MATCH('Calcs - New values'!K$3,'APT Data'!$A$1:$AF$1,0))+((('Calcs - ACA values'!I70)-(INDEX('APT Data'!$A68:$AF68,MATCH('Calcs - New values'!K$3,'APT Data'!$A$1:$AF$1,0))))*$A$1),'Calcs - ACA values'!I70*$A$1)</f>
        <v>460</v>
      </c>
      <c r="L70" s="27">
        <f>IFERROR(INDEX('APT Data'!$A68:$AF68,MATCH('Calcs - New values'!L$3,'APT Data'!$A$1:$AF$1,0))+((('Calcs - ACA values'!J70)-(INDEX('APT Data'!$A68:$AF68,MATCH('Calcs - New values'!L$3,'APT Data'!$A$1:$AF$1,0))))*$A$1),'Calcs - ACA values'!J70*$A$1)</f>
        <v>620</v>
      </c>
      <c r="M70" s="27">
        <f>IFERROR(INDEX('APT Data'!$A68:$AF68,MATCH('Calcs - New values'!M$3,'APT Data'!$A$1:$AF$1,0))+((('Calcs - ACA values'!K70)-(INDEX('APT Data'!$A68:$AF68,MATCH('Calcs - New values'!M$3,'APT Data'!$A$1:$AF$1,0))))*$A$1),'Calcs - ACA values'!K70*$A$1)</f>
        <v>865</v>
      </c>
      <c r="N70" s="27">
        <f>IFERROR(INDEX('APT Data'!$A68:$AF68,MATCH('Calcs - New values'!N$3,'APT Data'!$A$1:$AF$1,0))+((('Calcs - ACA values'!L70)-(INDEX('APT Data'!$A68:$AF68,MATCH('Calcs - New values'!N$3,'APT Data'!$A$1:$AF$1,0))))*$A$1),'Calcs - ACA values'!L70*$A$1)</f>
        <v>475</v>
      </c>
      <c r="O70" s="27">
        <f>IFERROR(INDEX('APT Data'!$A68:$AF68,MATCH('Calcs - New values'!O$3,'APT Data'!$A$1:$AF$1,0))+((('Calcs - ACA values'!M70)-(INDEX('APT Data'!$A68:$AF68,MATCH('Calcs - New values'!O$3,'APT Data'!$A$1:$AF$1,0))))*$A$1),'Calcs - ACA values'!M70*$A$1)</f>
        <v>680</v>
      </c>
      <c r="P70" s="27">
        <f>IFERROR(INDEX('APT Data'!$A68:$AF68,MATCH('Calcs - New values'!P$3,'APT Data'!$A$1:$AF$1,0))+((('Calcs - ACA values'!N70)-(INDEX('APT Data'!$A68:$AF68,MATCH('Calcs - New values'!P$3,'APT Data'!$A$1:$AF$1,0))))*$A$1),'Calcs - ACA values'!N70*$A$1)</f>
        <v>445</v>
      </c>
      <c r="Q70" s="27">
        <f>IFERROR(INDEX('APT Data'!$A68:$AF68,MATCH('Calcs - New values'!Q$3,'APT Data'!$A$1:$AF$1,0))+((('Calcs - ACA values'!O70)-(INDEX('APT Data'!$A68:$AF68,MATCH('Calcs - New values'!Q$3,'APT Data'!$A$1:$AF$1,0))))*$A$1),'Calcs - ACA values'!O70*$A$1)</f>
        <v>630</v>
      </c>
      <c r="R70" s="27">
        <f>IFERROR(INDEX('APT Data'!$A68:$AF68,MATCH('Calcs - New values'!R$3,'APT Data'!$A$1:$AF$1,0))+((('Calcs - ACA values'!P70)-(INDEX('APT Data'!$A68:$AF68,MATCH('Calcs - New values'!R$3,'APT Data'!$A$1:$AF$1,0))))*$A$1),'Calcs - ACA values'!P70*$A$1)</f>
        <v>410</v>
      </c>
      <c r="S70" s="27">
        <f>IFERROR(INDEX('APT Data'!$A68:$AF68,MATCH('Calcs - New values'!S$3,'APT Data'!$A$1:$AF$1,0))+((('Calcs - ACA values'!Q70)-(INDEX('APT Data'!$A68:$AF68,MATCH('Calcs - New values'!S$3,'APT Data'!$A$1:$AF$1,0))))*$A$1),'Calcs - ACA values'!Q70*$A$1)</f>
        <v>580</v>
      </c>
      <c r="T70" s="27">
        <f>IFERROR(INDEX('APT Data'!$A68:$AF68,MATCH('Calcs - New values'!T$3,'APT Data'!$A$1:$AF$1,0))+((('Calcs - ACA values'!R70)-(INDEX('APT Data'!$A68:$AF68,MATCH('Calcs - New values'!T$3,'APT Data'!$A$1:$AF$1,0))))*$A$1),'Calcs - ACA values'!R70*$A$1)</f>
        <v>260</v>
      </c>
      <c r="U70" s="27">
        <f>IFERROR(INDEX('APT Data'!$A68:$AF68,MATCH('Calcs - New values'!U$3,'APT Data'!$A$1:$AF$1,0))+((('Calcs - ACA values'!S70)-(INDEX('APT Data'!$A68:$AF68,MATCH('Calcs - New values'!U$3,'APT Data'!$A$1:$AF$1,0))))*$A$1),'Calcs - ACA values'!S70*$A$1)</f>
        <v>415</v>
      </c>
      <c r="V70" s="27">
        <f>IFERROR(INDEX('APT Data'!$A68:$AF68,MATCH('Calcs - New values'!V$3,'APT Data'!$A$1:$AF$1,0))+((('Calcs - ACA values'!T70)-(INDEX('APT Data'!$A68:$AF68,MATCH('Calcs - New values'!V$3,'APT Data'!$A$1:$AF$1,0))))*$A$1),'Calcs - ACA values'!T70*$A$1)</f>
        <v>215</v>
      </c>
      <c r="W70" s="27">
        <f>IFERROR(INDEX('APT Data'!$A68:$AF68,MATCH('Calcs - New values'!W$3,'APT Data'!$A$1:$AF$1,0))+((('Calcs - ACA values'!U70)-(INDEX('APT Data'!$A68:$AF68,MATCH('Calcs - New values'!W$3,'APT Data'!$A$1:$AF$1,0))))*$A$1),'Calcs - ACA values'!U70*$A$1)</f>
        <v>310</v>
      </c>
      <c r="X70" s="27">
        <f>IFERROR(INDEX('APT Data'!$A68:$AF68,MATCH('Calcs - New values'!X$3,'APT Data'!$A$1:$AF$1,0))+((('Calcs - ACA values'!V70)-(INDEX('APT Data'!$A68:$AF68,MATCH('Calcs - New values'!X$3,'APT Data'!$A$1:$AF$1,0))))*$A$1),'Calcs - ACA values'!V70*$A$1)</f>
        <v>1095</v>
      </c>
      <c r="Y70" s="27">
        <f>IFERROR(INDEX('APT Data'!$A68:$AF68,MATCH('Calcs - New values'!Y$3,'APT Data'!$A$1:$AF$1,0))+((('Calcs - ACA values'!W70)-(INDEX('APT Data'!$A68:$AF68,MATCH('Calcs - New values'!Y$3,'APT Data'!$A$1:$AF$1,0))))*$A$1),'Calcs - ACA values'!W70*$A$1)</f>
        <v>1660</v>
      </c>
      <c r="Z70" s="27">
        <f>IFERROR(INDEX('APT Data'!$A68:$AF68,MATCH('Calcs - New values'!Z$3,'APT Data'!$A$1:$AF$1,0))+((('Calcs - ACA values'!X70)-(INDEX('APT Data'!$A68:$AF68,MATCH('Calcs - New values'!Z$3,'APT Data'!$A$1:$AF$1,0))))*$A$1),'Calcs - ACA values'!X70*$A$1)</f>
        <v>550</v>
      </c>
      <c r="AA70" s="27">
        <f>IFERROR(INDEX('APT Data'!$A68:$AF68,MATCH('Calcs - New values'!AA$3,'APT Data'!$A$1:$AF$1,0))+((('Calcs - ACA values'!Y70)-(INDEX('APT Data'!$A68:$AF68,MATCH('Calcs - New values'!AA$3,'APT Data'!$A$1:$AF$1,0))))*$A$1),'Calcs - ACA values'!Y70*$A$1)</f>
        <v>1485</v>
      </c>
      <c r="AB70" s="27">
        <f>IFERROR(INDEX('APT Data'!$A68:$AF68,MATCH('Calcs - New values'!AB$3,'APT Data'!$A$1:$AF$1,0))+((('Calcs - ACA values'!Z70)-(INDEX('APT Data'!$A68:$AF68,MATCH('Calcs - New values'!AB$3,'APT Data'!$A$1:$AF$1,0))))*$A$1),'Calcs - ACA values'!Z70*$A$1)</f>
        <v>117800</v>
      </c>
      <c r="AC70" s="27">
        <f>IFERROR(INDEX('APT Data'!$A68:$AF68,MATCH('Calcs - New values'!AC$3,'APT Data'!$A$1:$AF$1,0))+((('Calcs - ACA values'!AA70)-(INDEX('APT Data'!$A68:$AF68,MATCH('Calcs - New values'!AC$3,'APT Data'!$A$1:$AF$1,0))))*$A$1),'Calcs - ACA values'!AA70*$A$1)</f>
        <v>117800</v>
      </c>
      <c r="AD70" s="27">
        <f>IFERROR(INDEX('APT Data'!$A68:$AF68,MATCH('Calcs - New values'!AD$3,'APT Data'!$A$1:$AF$1,0))+((('Calcs - ACA values'!AB70)-(INDEX('APT Data'!$A68:$AF68,MATCH('Calcs - New values'!AD$3,'APT Data'!$A$1:$AF$1,0))))*$A$1),'Calcs - ACA values'!AB70*$A$1)</f>
        <v>4500</v>
      </c>
      <c r="AE70" s="27">
        <f>IFERROR(INDEX('APT Data'!$A68:$AF68,MATCH('Calcs - New values'!AE$3,'APT Data'!$A$1:$AF$1,0))+((('Calcs - ACA values'!AC70)-(INDEX('APT Data'!$A68:$AF68,MATCH('Calcs - New values'!AE$3,'APT Data'!$A$1:$AF$1,0))))*$A$1),'Calcs - ACA values'!AC70*$A$1)</f>
        <v>7000</v>
      </c>
      <c r="AF70" s="27">
        <f>IFERROR(INDEX('APT Data'!$A68:$AF68,MATCH('Calcs - New values'!AF$3,'APT Data'!$A$1:$AF$1,0))+((('Calcs - ACA values'!AD70)-(INDEX('APT Data'!$A68:$AF68,MATCH('Calcs - New values'!AF$3,'APT Data'!$A$1:$AF$1,0))))*$A$1),'Calcs - ACA values'!AD70*$A$1)</f>
        <v>0</v>
      </c>
      <c r="AG70" s="27">
        <f>IFERROR(INDEX('APT Data'!$A68:$AF68,MATCH('Calcs - New values'!AG$3,'APT Data'!$A$1:$AF$1,0))+((('Calcs - ACA values'!AE70)-(INDEX('APT Data'!$A68:$AF68,MATCH('Calcs - New values'!AG$3,'APT Data'!$A$1:$AF$1,0))))*$A$1),'Calcs - ACA values'!AE70*$A$1)</f>
        <v>900</v>
      </c>
      <c r="AH70" s="27">
        <f>IFERROR(INDEX('APT Data'!$A68:$AF68,MATCH('Calcs - New values'!AH$3,'APT Data'!$A$1:$AF$1,0))+((('Calcs - ACA values'!AF70)-(INDEX('APT Data'!$A68:$AF68,MATCH('Calcs - New values'!AH$3,'APT Data'!$A$1:$AF$1,0))))*$A$1),'Calcs - ACA values'!AF70*$A$1)</f>
        <v>1290</v>
      </c>
    </row>
    <row r="71" spans="1:34" x14ac:dyDescent="0.35">
      <c r="A71" s="11">
        <v>393</v>
      </c>
      <c r="B71" s="11" t="b">
        <f>A71='Calcs - ACA values'!A71</f>
        <v>1</v>
      </c>
      <c r="C71" s="11" t="b">
        <f>A71='APT Data'!A69</f>
        <v>1</v>
      </c>
      <c r="D71" s="18" t="s">
        <v>72</v>
      </c>
      <c r="E71" s="27">
        <f>IFERROR(INDEX('APT Data'!$A69:$AF69,MATCH('Calcs - New values'!E$3,'APT Data'!$A$1:$AF$1,0))+((('Calcs - ACA values'!C71)-(INDEX('APT Data'!$A69:$AF69,MATCH('Calcs - New values'!E$3,'APT Data'!$A$1:$AF$1,0))))*$A$1),'Calcs - ACA values'!C71*$A$1)</f>
        <v>3161.9035417881601</v>
      </c>
      <c r="F71" s="27">
        <f>IFERROR(INDEX('APT Data'!$A69:$AF69,MATCH('Calcs - New values'!F$3,'APT Data'!$A$1:$AF$1,0))+((('Calcs - ACA values'!D71)-(INDEX('APT Data'!$A69:$AF69,MATCH('Calcs - New values'!F$3,'APT Data'!$A$1:$AF$1,0))))*$A$1),'Calcs - ACA values'!D71*$A$1)</f>
        <v>4458.8610944716802</v>
      </c>
      <c r="G71" s="27">
        <f>IFERROR(INDEX('APT Data'!$A69:$AF69,MATCH('Calcs - New values'!G$3,'APT Data'!$A$1:$AF$1,0))+((('Calcs - ACA values'!E71)-(INDEX('APT Data'!$A69:$AF69,MATCH('Calcs - New values'!G$3,'APT Data'!$A$1:$AF$1,0))))*$A$1),'Calcs - ACA values'!E71*$A$1)</f>
        <v>5024.8246166809604</v>
      </c>
      <c r="H71" s="27">
        <f>IFERROR(INDEX('APT Data'!$A69:$AF69,MATCH('Calcs - New values'!H$3,'APT Data'!$A$1:$AF$1,0))+((('Calcs - ACA values'!F71)-(INDEX('APT Data'!$A69:$AF69,MATCH('Calcs - New values'!H$3,'APT Data'!$A$1:$AF$1,0))))*$A$1),'Calcs - ACA values'!F71*$A$1)</f>
        <v>575</v>
      </c>
      <c r="I71" s="27">
        <f>IFERROR(INDEX('APT Data'!$A69:$AF69,MATCH('Calcs - New values'!I$3,'APT Data'!$A$1:$AF$1,0))+((('Calcs - ACA values'!G71)-(INDEX('APT Data'!$A69:$AF69,MATCH('Calcs - New values'!I$3,'APT Data'!$A$1:$AF$1,0))))*$A$1),'Calcs - ACA values'!G71*$A$1)</f>
        <v>840</v>
      </c>
      <c r="J71" s="27">
        <f>IFERROR(INDEX('APT Data'!$A69:$AF69,MATCH('Calcs - New values'!J$3,'APT Data'!$A$1:$AF$1,0))+((('Calcs - ACA values'!H71)-(INDEX('APT Data'!$A69:$AF69,MATCH('Calcs - New values'!J$3,'APT Data'!$A$1:$AF$1,0))))*$A$1),'Calcs - ACA values'!H71*$A$1)</f>
        <v>460</v>
      </c>
      <c r="K71" s="27">
        <f>IFERROR(INDEX('APT Data'!$A69:$AF69,MATCH('Calcs - New values'!K$3,'APT Data'!$A$1:$AF$1,0))+((('Calcs - ACA values'!I71)-(INDEX('APT Data'!$A69:$AF69,MATCH('Calcs - New values'!K$3,'APT Data'!$A$1:$AF$1,0))))*$A$1),'Calcs - ACA values'!I71*$A$1)</f>
        <v>460</v>
      </c>
      <c r="L71" s="27">
        <f>IFERROR(INDEX('APT Data'!$A69:$AF69,MATCH('Calcs - New values'!L$3,'APT Data'!$A$1:$AF$1,0))+((('Calcs - ACA values'!J71)-(INDEX('APT Data'!$A69:$AF69,MATCH('Calcs - New values'!L$3,'APT Data'!$A$1:$AF$1,0))))*$A$1),'Calcs - ACA values'!J71*$A$1)</f>
        <v>620</v>
      </c>
      <c r="M71" s="27">
        <f>IFERROR(INDEX('APT Data'!$A69:$AF69,MATCH('Calcs - New values'!M$3,'APT Data'!$A$1:$AF$1,0))+((('Calcs - ACA values'!K71)-(INDEX('APT Data'!$A69:$AF69,MATCH('Calcs - New values'!M$3,'APT Data'!$A$1:$AF$1,0))))*$A$1),'Calcs - ACA values'!K71*$A$1)</f>
        <v>865</v>
      </c>
      <c r="N71" s="27">
        <f>IFERROR(INDEX('APT Data'!$A69:$AF69,MATCH('Calcs - New values'!N$3,'APT Data'!$A$1:$AF$1,0))+((('Calcs - ACA values'!L71)-(INDEX('APT Data'!$A69:$AF69,MATCH('Calcs - New values'!N$3,'APT Data'!$A$1:$AF$1,0))))*$A$1),'Calcs - ACA values'!L71*$A$1)</f>
        <v>475</v>
      </c>
      <c r="O71" s="27">
        <f>IFERROR(INDEX('APT Data'!$A69:$AF69,MATCH('Calcs - New values'!O$3,'APT Data'!$A$1:$AF$1,0))+((('Calcs - ACA values'!M71)-(INDEX('APT Data'!$A69:$AF69,MATCH('Calcs - New values'!O$3,'APT Data'!$A$1:$AF$1,0))))*$A$1),'Calcs - ACA values'!M71*$A$1)</f>
        <v>680</v>
      </c>
      <c r="P71" s="27">
        <f>IFERROR(INDEX('APT Data'!$A69:$AF69,MATCH('Calcs - New values'!P$3,'APT Data'!$A$1:$AF$1,0))+((('Calcs - ACA values'!N71)-(INDEX('APT Data'!$A69:$AF69,MATCH('Calcs - New values'!P$3,'APT Data'!$A$1:$AF$1,0))))*$A$1),'Calcs - ACA values'!N71*$A$1)</f>
        <v>445</v>
      </c>
      <c r="Q71" s="27">
        <f>IFERROR(INDEX('APT Data'!$A69:$AF69,MATCH('Calcs - New values'!Q$3,'APT Data'!$A$1:$AF$1,0))+((('Calcs - ACA values'!O71)-(INDEX('APT Data'!$A69:$AF69,MATCH('Calcs - New values'!Q$3,'APT Data'!$A$1:$AF$1,0))))*$A$1),'Calcs - ACA values'!O71*$A$1)</f>
        <v>630</v>
      </c>
      <c r="R71" s="27">
        <f>IFERROR(INDEX('APT Data'!$A69:$AF69,MATCH('Calcs - New values'!R$3,'APT Data'!$A$1:$AF$1,0))+((('Calcs - ACA values'!P71)-(INDEX('APT Data'!$A69:$AF69,MATCH('Calcs - New values'!R$3,'APT Data'!$A$1:$AF$1,0))))*$A$1),'Calcs - ACA values'!P71*$A$1)</f>
        <v>410</v>
      </c>
      <c r="S71" s="27">
        <f>IFERROR(INDEX('APT Data'!$A69:$AF69,MATCH('Calcs - New values'!S$3,'APT Data'!$A$1:$AF$1,0))+((('Calcs - ACA values'!Q71)-(INDEX('APT Data'!$A69:$AF69,MATCH('Calcs - New values'!S$3,'APT Data'!$A$1:$AF$1,0))))*$A$1),'Calcs - ACA values'!Q71*$A$1)</f>
        <v>580</v>
      </c>
      <c r="T71" s="27">
        <f>IFERROR(INDEX('APT Data'!$A69:$AF69,MATCH('Calcs - New values'!T$3,'APT Data'!$A$1:$AF$1,0))+((('Calcs - ACA values'!R71)-(INDEX('APT Data'!$A69:$AF69,MATCH('Calcs - New values'!T$3,'APT Data'!$A$1:$AF$1,0))))*$A$1),'Calcs - ACA values'!R71*$A$1)</f>
        <v>260</v>
      </c>
      <c r="U71" s="27">
        <f>IFERROR(INDEX('APT Data'!$A69:$AF69,MATCH('Calcs - New values'!U$3,'APT Data'!$A$1:$AF$1,0))+((('Calcs - ACA values'!S71)-(INDEX('APT Data'!$A69:$AF69,MATCH('Calcs - New values'!U$3,'APT Data'!$A$1:$AF$1,0))))*$A$1),'Calcs - ACA values'!S71*$A$1)</f>
        <v>415</v>
      </c>
      <c r="V71" s="27">
        <f>IFERROR(INDEX('APT Data'!$A69:$AF69,MATCH('Calcs - New values'!V$3,'APT Data'!$A$1:$AF$1,0))+((('Calcs - ACA values'!T71)-(INDEX('APT Data'!$A69:$AF69,MATCH('Calcs - New values'!V$3,'APT Data'!$A$1:$AF$1,0))))*$A$1),'Calcs - ACA values'!T71*$A$1)</f>
        <v>215</v>
      </c>
      <c r="W71" s="27">
        <f>IFERROR(INDEX('APT Data'!$A69:$AF69,MATCH('Calcs - New values'!W$3,'APT Data'!$A$1:$AF$1,0))+((('Calcs - ACA values'!U71)-(INDEX('APT Data'!$A69:$AF69,MATCH('Calcs - New values'!W$3,'APT Data'!$A$1:$AF$1,0))))*$A$1),'Calcs - ACA values'!U71*$A$1)</f>
        <v>310</v>
      </c>
      <c r="X71" s="27">
        <f>IFERROR(INDEX('APT Data'!$A69:$AF69,MATCH('Calcs - New values'!X$3,'APT Data'!$A$1:$AF$1,0))+((('Calcs - ACA values'!V71)-(INDEX('APT Data'!$A69:$AF69,MATCH('Calcs - New values'!X$3,'APT Data'!$A$1:$AF$1,0))))*$A$1),'Calcs - ACA values'!V71*$A$1)</f>
        <v>1095</v>
      </c>
      <c r="Y71" s="27">
        <f>IFERROR(INDEX('APT Data'!$A69:$AF69,MATCH('Calcs - New values'!Y$3,'APT Data'!$A$1:$AF$1,0))+((('Calcs - ACA values'!W71)-(INDEX('APT Data'!$A69:$AF69,MATCH('Calcs - New values'!Y$3,'APT Data'!$A$1:$AF$1,0))))*$A$1),'Calcs - ACA values'!W71*$A$1)</f>
        <v>1660</v>
      </c>
      <c r="Z71" s="27">
        <f>IFERROR(INDEX('APT Data'!$A69:$AF69,MATCH('Calcs - New values'!Z$3,'APT Data'!$A$1:$AF$1,0))+((('Calcs - ACA values'!X71)-(INDEX('APT Data'!$A69:$AF69,MATCH('Calcs - New values'!Z$3,'APT Data'!$A$1:$AF$1,0))))*$A$1),'Calcs - ACA values'!X71*$A$1)</f>
        <v>550</v>
      </c>
      <c r="AA71" s="27">
        <f>IFERROR(INDEX('APT Data'!$A69:$AF69,MATCH('Calcs - New values'!AA$3,'APT Data'!$A$1:$AF$1,0))+((('Calcs - ACA values'!Y71)-(INDEX('APT Data'!$A69:$AF69,MATCH('Calcs - New values'!AA$3,'APT Data'!$A$1:$AF$1,0))))*$A$1),'Calcs - ACA values'!Y71*$A$1)</f>
        <v>1485</v>
      </c>
      <c r="AB71" s="27">
        <f>IFERROR(INDEX('APT Data'!$A69:$AF69,MATCH('Calcs - New values'!AB$3,'APT Data'!$A$1:$AF$1,0))+((('Calcs - ACA values'!Z71)-(INDEX('APT Data'!$A69:$AF69,MATCH('Calcs - New values'!AB$3,'APT Data'!$A$1:$AF$1,0))))*$A$1),'Calcs - ACA values'!Z71*$A$1)</f>
        <v>117800</v>
      </c>
      <c r="AC71" s="27">
        <f>IFERROR(INDEX('APT Data'!$A69:$AF69,MATCH('Calcs - New values'!AC$3,'APT Data'!$A$1:$AF$1,0))+((('Calcs - ACA values'!AA71)-(INDEX('APT Data'!$A69:$AF69,MATCH('Calcs - New values'!AC$3,'APT Data'!$A$1:$AF$1,0))))*$A$1),'Calcs - ACA values'!AA71*$A$1)</f>
        <v>117800</v>
      </c>
      <c r="AD71" s="27">
        <f>IFERROR(INDEX('APT Data'!$A69:$AF69,MATCH('Calcs - New values'!AD$3,'APT Data'!$A$1:$AF$1,0))+((('Calcs - ACA values'!AB71)-(INDEX('APT Data'!$A69:$AF69,MATCH('Calcs - New values'!AD$3,'APT Data'!$A$1:$AF$1,0))))*$A$1),'Calcs - ACA values'!AB71*$A$1)</f>
        <v>4500</v>
      </c>
      <c r="AE71" s="27">
        <f>IFERROR(INDEX('APT Data'!$A69:$AF69,MATCH('Calcs - New values'!AE$3,'APT Data'!$A$1:$AF$1,0))+((('Calcs - ACA values'!AC71)-(INDEX('APT Data'!$A69:$AF69,MATCH('Calcs - New values'!AE$3,'APT Data'!$A$1:$AF$1,0))))*$A$1),'Calcs - ACA values'!AC71*$A$1)</f>
        <v>7000</v>
      </c>
      <c r="AF71" s="27">
        <f>IFERROR(INDEX('APT Data'!$A69:$AF69,MATCH('Calcs - New values'!AF$3,'APT Data'!$A$1:$AF$1,0))+((('Calcs - ACA values'!AD71)-(INDEX('APT Data'!$A69:$AF69,MATCH('Calcs - New values'!AF$3,'APT Data'!$A$1:$AF$1,0))))*$A$1),'Calcs - ACA values'!AD71*$A$1)</f>
        <v>0</v>
      </c>
      <c r="AG71" s="27">
        <f>IFERROR(INDEX('APT Data'!$A69:$AF69,MATCH('Calcs - New values'!AG$3,'APT Data'!$A$1:$AF$1,0))+((('Calcs - ACA values'!AE71)-(INDEX('APT Data'!$A69:$AF69,MATCH('Calcs - New values'!AG$3,'APT Data'!$A$1:$AF$1,0))))*$A$1),'Calcs - ACA values'!AE71*$A$1)</f>
        <v>900</v>
      </c>
      <c r="AH71" s="27">
        <f>IFERROR(INDEX('APT Data'!$A69:$AF69,MATCH('Calcs - New values'!AH$3,'APT Data'!$A$1:$AF$1,0))+((('Calcs - ACA values'!AF71)-(INDEX('APT Data'!$A69:$AF69,MATCH('Calcs - New values'!AH$3,'APT Data'!$A$1:$AF$1,0))))*$A$1),'Calcs - ACA values'!AF71*$A$1)</f>
        <v>1290</v>
      </c>
    </row>
    <row r="72" spans="1:34" x14ac:dyDescent="0.35">
      <c r="A72" s="11">
        <v>394</v>
      </c>
      <c r="B72" s="11" t="b">
        <f>A72='Calcs - ACA values'!A72</f>
        <v>1</v>
      </c>
      <c r="C72" s="11" t="b">
        <f>A72='APT Data'!A70</f>
        <v>1</v>
      </c>
      <c r="D72" s="18" t="s">
        <v>73</v>
      </c>
      <c r="E72" s="27">
        <f>IFERROR(INDEX('APT Data'!$A70:$AF70,MATCH('Calcs - New values'!E$3,'APT Data'!$A$1:$AF$1,0))+((('Calcs - ACA values'!C72)-(INDEX('APT Data'!$A70:$AF70,MATCH('Calcs - New values'!E$3,'APT Data'!$A$1:$AF$1,0))))*$A$1),'Calcs - ACA values'!C72*$A$1)</f>
        <v>3123</v>
      </c>
      <c r="F72" s="27">
        <f>IFERROR(INDEX('APT Data'!$A70:$AF70,MATCH('Calcs - New values'!F$3,'APT Data'!$A$1:$AF$1,0))+((('Calcs - ACA values'!D72)-(INDEX('APT Data'!$A70:$AF70,MATCH('Calcs - New values'!F$3,'APT Data'!$A$1:$AF$1,0))))*$A$1),'Calcs - ACA values'!D72*$A$1)</f>
        <v>4404</v>
      </c>
      <c r="G72" s="27">
        <f>IFERROR(INDEX('APT Data'!$A70:$AF70,MATCH('Calcs - New values'!G$3,'APT Data'!$A$1:$AF$1,0))+((('Calcs - ACA values'!E72)-(INDEX('APT Data'!$A70:$AF70,MATCH('Calcs - New values'!G$3,'APT Data'!$A$1:$AF$1,0))))*$A$1),'Calcs - ACA values'!E72*$A$1)</f>
        <v>4963</v>
      </c>
      <c r="H72" s="27">
        <f>IFERROR(INDEX('APT Data'!$A70:$AF70,MATCH('Calcs - New values'!H$3,'APT Data'!$A$1:$AF$1,0))+((('Calcs - ACA values'!F72)-(INDEX('APT Data'!$A70:$AF70,MATCH('Calcs - New values'!H$3,'APT Data'!$A$1:$AF$1,0))))*$A$1),'Calcs - ACA values'!F72*$A$1)</f>
        <v>575</v>
      </c>
      <c r="I72" s="27">
        <f>IFERROR(INDEX('APT Data'!$A70:$AF70,MATCH('Calcs - New values'!I$3,'APT Data'!$A$1:$AF$1,0))+((('Calcs - ACA values'!G72)-(INDEX('APT Data'!$A70:$AF70,MATCH('Calcs - New values'!I$3,'APT Data'!$A$1:$AF$1,0))))*$A$1),'Calcs - ACA values'!G72*$A$1)</f>
        <v>840</v>
      </c>
      <c r="J72" s="27">
        <f>IFERROR(INDEX('APT Data'!$A70:$AF70,MATCH('Calcs - New values'!J$3,'APT Data'!$A$1:$AF$1,0))+((('Calcs - ACA values'!H72)-(INDEX('APT Data'!$A70:$AF70,MATCH('Calcs - New values'!J$3,'APT Data'!$A$1:$AF$1,0))))*$A$1),'Calcs - ACA values'!H72*$A$1)</f>
        <v>334.56881503</v>
      </c>
      <c r="K72" s="27">
        <f>IFERROR(INDEX('APT Data'!$A70:$AF70,MATCH('Calcs - New values'!K$3,'APT Data'!$A$1:$AF$1,0))+((('Calcs - ACA values'!I72)-(INDEX('APT Data'!$A70:$AF70,MATCH('Calcs - New values'!K$3,'APT Data'!$A$1:$AF$1,0))))*$A$1),'Calcs - ACA values'!I72*$A$1)</f>
        <v>334.56881503</v>
      </c>
      <c r="L72" s="27">
        <f>IFERROR(INDEX('APT Data'!$A70:$AF70,MATCH('Calcs - New values'!L$3,'APT Data'!$A$1:$AF$1,0))+((('Calcs - ACA values'!J72)-(INDEX('APT Data'!$A70:$AF70,MATCH('Calcs - New values'!L$3,'APT Data'!$A$1:$AF$1,0))))*$A$1),'Calcs - ACA values'!J72*$A$1)</f>
        <v>620</v>
      </c>
      <c r="M72" s="27">
        <f>IFERROR(INDEX('APT Data'!$A70:$AF70,MATCH('Calcs - New values'!M$3,'APT Data'!$A$1:$AF$1,0))+((('Calcs - ACA values'!K72)-(INDEX('APT Data'!$A70:$AF70,MATCH('Calcs - New values'!M$3,'APT Data'!$A$1:$AF$1,0))))*$A$1),'Calcs - ACA values'!K72*$A$1)</f>
        <v>865</v>
      </c>
      <c r="N72" s="27">
        <f>IFERROR(INDEX('APT Data'!$A70:$AF70,MATCH('Calcs - New values'!N$3,'APT Data'!$A$1:$AF$1,0))+((('Calcs - ACA values'!L72)-(INDEX('APT Data'!$A70:$AF70,MATCH('Calcs - New values'!N$3,'APT Data'!$A$1:$AF$1,0))))*$A$1),'Calcs - ACA values'!L72*$A$1)</f>
        <v>475</v>
      </c>
      <c r="O72" s="27">
        <f>IFERROR(INDEX('APT Data'!$A70:$AF70,MATCH('Calcs - New values'!O$3,'APT Data'!$A$1:$AF$1,0))+((('Calcs - ACA values'!M72)-(INDEX('APT Data'!$A70:$AF70,MATCH('Calcs - New values'!O$3,'APT Data'!$A$1:$AF$1,0))))*$A$1),'Calcs - ACA values'!M72*$A$1)</f>
        <v>680</v>
      </c>
      <c r="P72" s="27">
        <f>IFERROR(INDEX('APT Data'!$A70:$AF70,MATCH('Calcs - New values'!P$3,'APT Data'!$A$1:$AF$1,0))+((('Calcs - ACA values'!N72)-(INDEX('APT Data'!$A70:$AF70,MATCH('Calcs - New values'!P$3,'APT Data'!$A$1:$AF$1,0))))*$A$1),'Calcs - ACA values'!N72*$A$1)</f>
        <v>445</v>
      </c>
      <c r="Q72" s="27">
        <f>IFERROR(INDEX('APT Data'!$A70:$AF70,MATCH('Calcs - New values'!Q$3,'APT Data'!$A$1:$AF$1,0))+((('Calcs - ACA values'!O72)-(INDEX('APT Data'!$A70:$AF70,MATCH('Calcs - New values'!Q$3,'APT Data'!$A$1:$AF$1,0))))*$A$1),'Calcs - ACA values'!O72*$A$1)</f>
        <v>630</v>
      </c>
      <c r="R72" s="27">
        <f>IFERROR(INDEX('APT Data'!$A70:$AF70,MATCH('Calcs - New values'!R$3,'APT Data'!$A$1:$AF$1,0))+((('Calcs - ACA values'!P72)-(INDEX('APT Data'!$A70:$AF70,MATCH('Calcs - New values'!R$3,'APT Data'!$A$1:$AF$1,0))))*$A$1),'Calcs - ACA values'!P72*$A$1)</f>
        <v>410</v>
      </c>
      <c r="S72" s="27">
        <f>IFERROR(INDEX('APT Data'!$A70:$AF70,MATCH('Calcs - New values'!S$3,'APT Data'!$A$1:$AF$1,0))+((('Calcs - ACA values'!Q72)-(INDEX('APT Data'!$A70:$AF70,MATCH('Calcs - New values'!S$3,'APT Data'!$A$1:$AF$1,0))))*$A$1),'Calcs - ACA values'!Q72*$A$1)</f>
        <v>580</v>
      </c>
      <c r="T72" s="27">
        <f>IFERROR(INDEX('APT Data'!$A70:$AF70,MATCH('Calcs - New values'!T$3,'APT Data'!$A$1:$AF$1,0))+((('Calcs - ACA values'!R72)-(INDEX('APT Data'!$A70:$AF70,MATCH('Calcs - New values'!T$3,'APT Data'!$A$1:$AF$1,0))))*$A$1),'Calcs - ACA values'!R72*$A$1)</f>
        <v>260</v>
      </c>
      <c r="U72" s="27">
        <f>IFERROR(INDEX('APT Data'!$A70:$AF70,MATCH('Calcs - New values'!U$3,'APT Data'!$A$1:$AF$1,0))+((('Calcs - ACA values'!S72)-(INDEX('APT Data'!$A70:$AF70,MATCH('Calcs - New values'!U$3,'APT Data'!$A$1:$AF$1,0))))*$A$1),'Calcs - ACA values'!S72*$A$1)</f>
        <v>415</v>
      </c>
      <c r="V72" s="27">
        <f>IFERROR(INDEX('APT Data'!$A70:$AF70,MATCH('Calcs - New values'!V$3,'APT Data'!$A$1:$AF$1,0))+((('Calcs - ACA values'!T72)-(INDEX('APT Data'!$A70:$AF70,MATCH('Calcs - New values'!V$3,'APT Data'!$A$1:$AF$1,0))))*$A$1),'Calcs - ACA values'!T72*$A$1)</f>
        <v>215</v>
      </c>
      <c r="W72" s="27">
        <f>IFERROR(INDEX('APT Data'!$A70:$AF70,MATCH('Calcs - New values'!W$3,'APT Data'!$A$1:$AF$1,0))+((('Calcs - ACA values'!U72)-(INDEX('APT Data'!$A70:$AF70,MATCH('Calcs - New values'!W$3,'APT Data'!$A$1:$AF$1,0))))*$A$1),'Calcs - ACA values'!U72*$A$1)</f>
        <v>310</v>
      </c>
      <c r="X72" s="27">
        <f>IFERROR(INDEX('APT Data'!$A70:$AF70,MATCH('Calcs - New values'!X$3,'APT Data'!$A$1:$AF$1,0))+((('Calcs - ACA values'!V72)-(INDEX('APT Data'!$A70:$AF70,MATCH('Calcs - New values'!X$3,'APT Data'!$A$1:$AF$1,0))))*$A$1),'Calcs - ACA values'!V72*$A$1)</f>
        <v>1095</v>
      </c>
      <c r="Y72" s="27">
        <f>IFERROR(INDEX('APT Data'!$A70:$AF70,MATCH('Calcs - New values'!Y$3,'APT Data'!$A$1:$AF$1,0))+((('Calcs - ACA values'!W72)-(INDEX('APT Data'!$A70:$AF70,MATCH('Calcs - New values'!Y$3,'APT Data'!$A$1:$AF$1,0))))*$A$1),'Calcs - ACA values'!W72*$A$1)</f>
        <v>1660</v>
      </c>
      <c r="Z72" s="27">
        <f>IFERROR(INDEX('APT Data'!$A70:$AF70,MATCH('Calcs - New values'!Z$3,'APT Data'!$A$1:$AF$1,0))+((('Calcs - ACA values'!X72)-(INDEX('APT Data'!$A70:$AF70,MATCH('Calcs - New values'!Z$3,'APT Data'!$A$1:$AF$1,0))))*$A$1),'Calcs - ACA values'!X72*$A$1)</f>
        <v>550</v>
      </c>
      <c r="AA72" s="27">
        <f>IFERROR(INDEX('APT Data'!$A70:$AF70,MATCH('Calcs - New values'!AA$3,'APT Data'!$A$1:$AF$1,0))+((('Calcs - ACA values'!Y72)-(INDEX('APT Data'!$A70:$AF70,MATCH('Calcs - New values'!AA$3,'APT Data'!$A$1:$AF$1,0))))*$A$1),'Calcs - ACA values'!Y72*$A$1)</f>
        <v>1485</v>
      </c>
      <c r="AB72" s="27">
        <f>IFERROR(INDEX('APT Data'!$A70:$AF70,MATCH('Calcs - New values'!AB$3,'APT Data'!$A$1:$AF$1,0))+((('Calcs - ACA values'!Z72)-(INDEX('APT Data'!$A70:$AF70,MATCH('Calcs - New values'!AB$3,'APT Data'!$A$1:$AF$1,0))))*$A$1),'Calcs - ACA values'!Z72*$A$1)</f>
        <v>117800</v>
      </c>
      <c r="AC72" s="27">
        <f>IFERROR(INDEX('APT Data'!$A70:$AF70,MATCH('Calcs - New values'!AC$3,'APT Data'!$A$1:$AF$1,0))+((('Calcs - ACA values'!AA72)-(INDEX('APT Data'!$A70:$AF70,MATCH('Calcs - New values'!AC$3,'APT Data'!$A$1:$AF$1,0))))*$A$1),'Calcs - ACA values'!AA72*$A$1)</f>
        <v>117800</v>
      </c>
      <c r="AD72" s="27">
        <f>IFERROR(INDEX('APT Data'!$A70:$AF70,MATCH('Calcs - New values'!AD$3,'APT Data'!$A$1:$AF$1,0))+((('Calcs - ACA values'!AB72)-(INDEX('APT Data'!$A70:$AF70,MATCH('Calcs - New values'!AD$3,'APT Data'!$A$1:$AF$1,0))))*$A$1),'Calcs - ACA values'!AB72*$A$1)</f>
        <v>4500</v>
      </c>
      <c r="AE72" s="27">
        <f>IFERROR(INDEX('APT Data'!$A70:$AF70,MATCH('Calcs - New values'!AE$3,'APT Data'!$A$1:$AF$1,0))+((('Calcs - ACA values'!AC72)-(INDEX('APT Data'!$A70:$AF70,MATCH('Calcs - New values'!AE$3,'APT Data'!$A$1:$AF$1,0))))*$A$1),'Calcs - ACA values'!AC72*$A$1)</f>
        <v>7000</v>
      </c>
      <c r="AF72" s="27">
        <f>IFERROR(INDEX('APT Data'!$A70:$AF70,MATCH('Calcs - New values'!AF$3,'APT Data'!$A$1:$AF$1,0))+((('Calcs - ACA values'!AD72)-(INDEX('APT Data'!$A70:$AF70,MATCH('Calcs - New values'!AF$3,'APT Data'!$A$1:$AF$1,0))))*$A$1),'Calcs - ACA values'!AD72*$A$1)</f>
        <v>0</v>
      </c>
      <c r="AG72" s="27">
        <f>IFERROR(INDEX('APT Data'!$A70:$AF70,MATCH('Calcs - New values'!AG$3,'APT Data'!$A$1:$AF$1,0))+((('Calcs - ACA values'!AE72)-(INDEX('APT Data'!$A70:$AF70,MATCH('Calcs - New values'!AG$3,'APT Data'!$A$1:$AF$1,0))))*$A$1),'Calcs - ACA values'!AE72*$A$1)</f>
        <v>900</v>
      </c>
      <c r="AH72" s="27">
        <f>IFERROR(INDEX('APT Data'!$A70:$AF70,MATCH('Calcs - New values'!AH$3,'APT Data'!$A$1:$AF$1,0))+((('Calcs - ACA values'!AF72)-(INDEX('APT Data'!$A70:$AF70,MATCH('Calcs - New values'!AH$3,'APT Data'!$A$1:$AF$1,0))))*$A$1),'Calcs - ACA values'!AF72*$A$1)</f>
        <v>1290</v>
      </c>
    </row>
    <row r="73" spans="1:34" x14ac:dyDescent="0.35">
      <c r="A73" s="11">
        <v>420</v>
      </c>
      <c r="B73" s="11" t="b">
        <f>A73='Calcs - ACA values'!A73</f>
        <v>1</v>
      </c>
      <c r="C73" s="11" t="b">
        <f>A73='APT Data'!A71</f>
        <v>1</v>
      </c>
      <c r="D73" s="18" t="s">
        <v>74</v>
      </c>
      <c r="E73" s="27" t="e">
        <f>IFERROR(INDEX('APT Data'!$A71:$AF71,MATCH('Calcs - New values'!E$3,'APT Data'!$A$1:$AF$1,0))+((('Calcs - ACA values'!C73)-(INDEX('APT Data'!$A71:$AF71,MATCH('Calcs - New values'!E$3,'APT Data'!$A$1:$AF$1,0))))*$A$1),'Calcs - ACA values'!C73*$A$1)</f>
        <v>#N/A</v>
      </c>
      <c r="F73" s="27" t="e">
        <f>IFERROR(INDEX('APT Data'!$A71:$AF71,MATCH('Calcs - New values'!F$3,'APT Data'!$A$1:$AF$1,0))+((('Calcs - ACA values'!D73)-(INDEX('APT Data'!$A71:$AF71,MATCH('Calcs - New values'!F$3,'APT Data'!$A$1:$AF$1,0))))*$A$1),'Calcs - ACA values'!D73*$A$1)</f>
        <v>#N/A</v>
      </c>
      <c r="G73" s="27" t="e">
        <f>IFERROR(INDEX('APT Data'!$A71:$AF71,MATCH('Calcs - New values'!G$3,'APT Data'!$A$1:$AF$1,0))+((('Calcs - ACA values'!E73)-(INDEX('APT Data'!$A71:$AF71,MATCH('Calcs - New values'!G$3,'APT Data'!$A$1:$AF$1,0))))*$A$1),'Calcs - ACA values'!E73*$A$1)</f>
        <v>#N/A</v>
      </c>
      <c r="H73" s="27" t="e">
        <f>IFERROR(INDEX('APT Data'!$A71:$AF71,MATCH('Calcs - New values'!H$3,'APT Data'!$A$1:$AF$1,0))+((('Calcs - ACA values'!F73)-(INDEX('APT Data'!$A71:$AF71,MATCH('Calcs - New values'!H$3,'APT Data'!$A$1:$AF$1,0))))*$A$1),'Calcs - ACA values'!F73*$A$1)</f>
        <v>#N/A</v>
      </c>
      <c r="I73" s="27" t="e">
        <f>IFERROR(INDEX('APT Data'!$A71:$AF71,MATCH('Calcs - New values'!I$3,'APT Data'!$A$1:$AF$1,0))+((('Calcs - ACA values'!G73)-(INDEX('APT Data'!$A71:$AF71,MATCH('Calcs - New values'!I$3,'APT Data'!$A$1:$AF$1,0))))*$A$1),'Calcs - ACA values'!G73*$A$1)</f>
        <v>#N/A</v>
      </c>
      <c r="J73" s="27" t="e">
        <f>IFERROR(INDEX('APT Data'!$A71:$AF71,MATCH('Calcs - New values'!J$3,'APT Data'!$A$1:$AF$1,0))+((('Calcs - ACA values'!H73)-(INDEX('APT Data'!$A71:$AF71,MATCH('Calcs - New values'!J$3,'APT Data'!$A$1:$AF$1,0))))*$A$1),'Calcs - ACA values'!H73*$A$1)</f>
        <v>#N/A</v>
      </c>
      <c r="K73" s="27" t="e">
        <f>IFERROR(INDEX('APT Data'!$A71:$AF71,MATCH('Calcs - New values'!K$3,'APT Data'!$A$1:$AF$1,0))+((('Calcs - ACA values'!I73)-(INDEX('APT Data'!$A71:$AF71,MATCH('Calcs - New values'!K$3,'APT Data'!$A$1:$AF$1,0))))*$A$1),'Calcs - ACA values'!I73*$A$1)</f>
        <v>#N/A</v>
      </c>
      <c r="L73" s="27" t="e">
        <f>IFERROR(INDEX('APT Data'!$A71:$AF71,MATCH('Calcs - New values'!L$3,'APT Data'!$A$1:$AF$1,0))+((('Calcs - ACA values'!J73)-(INDEX('APT Data'!$A71:$AF71,MATCH('Calcs - New values'!L$3,'APT Data'!$A$1:$AF$1,0))))*$A$1),'Calcs - ACA values'!J73*$A$1)</f>
        <v>#N/A</v>
      </c>
      <c r="M73" s="27" t="e">
        <f>IFERROR(INDEX('APT Data'!$A71:$AF71,MATCH('Calcs - New values'!M$3,'APT Data'!$A$1:$AF$1,0))+((('Calcs - ACA values'!K73)-(INDEX('APT Data'!$A71:$AF71,MATCH('Calcs - New values'!M$3,'APT Data'!$A$1:$AF$1,0))))*$A$1),'Calcs - ACA values'!K73*$A$1)</f>
        <v>#N/A</v>
      </c>
      <c r="N73" s="27" t="e">
        <f>IFERROR(INDEX('APT Data'!$A71:$AF71,MATCH('Calcs - New values'!N$3,'APT Data'!$A$1:$AF$1,0))+((('Calcs - ACA values'!L73)-(INDEX('APT Data'!$A71:$AF71,MATCH('Calcs - New values'!N$3,'APT Data'!$A$1:$AF$1,0))))*$A$1),'Calcs - ACA values'!L73*$A$1)</f>
        <v>#N/A</v>
      </c>
      <c r="O73" s="27" t="e">
        <f>IFERROR(INDEX('APT Data'!$A71:$AF71,MATCH('Calcs - New values'!O$3,'APT Data'!$A$1:$AF$1,0))+((('Calcs - ACA values'!M73)-(INDEX('APT Data'!$A71:$AF71,MATCH('Calcs - New values'!O$3,'APT Data'!$A$1:$AF$1,0))))*$A$1),'Calcs - ACA values'!M73*$A$1)</f>
        <v>#N/A</v>
      </c>
      <c r="P73" s="27" t="e">
        <f>IFERROR(INDEX('APT Data'!$A71:$AF71,MATCH('Calcs - New values'!P$3,'APT Data'!$A$1:$AF$1,0))+((('Calcs - ACA values'!N73)-(INDEX('APT Data'!$A71:$AF71,MATCH('Calcs - New values'!P$3,'APT Data'!$A$1:$AF$1,0))))*$A$1),'Calcs - ACA values'!N73*$A$1)</f>
        <v>#N/A</v>
      </c>
      <c r="Q73" s="27" t="e">
        <f>IFERROR(INDEX('APT Data'!$A71:$AF71,MATCH('Calcs - New values'!Q$3,'APT Data'!$A$1:$AF$1,0))+((('Calcs - ACA values'!O73)-(INDEX('APT Data'!$A71:$AF71,MATCH('Calcs - New values'!Q$3,'APT Data'!$A$1:$AF$1,0))))*$A$1),'Calcs - ACA values'!O73*$A$1)</f>
        <v>#N/A</v>
      </c>
      <c r="R73" s="27" t="e">
        <f>IFERROR(INDEX('APT Data'!$A71:$AF71,MATCH('Calcs - New values'!R$3,'APT Data'!$A$1:$AF$1,0))+((('Calcs - ACA values'!P73)-(INDEX('APT Data'!$A71:$AF71,MATCH('Calcs - New values'!R$3,'APT Data'!$A$1:$AF$1,0))))*$A$1),'Calcs - ACA values'!P73*$A$1)</f>
        <v>#N/A</v>
      </c>
      <c r="S73" s="27" t="e">
        <f>IFERROR(INDEX('APT Data'!$A71:$AF71,MATCH('Calcs - New values'!S$3,'APT Data'!$A$1:$AF$1,0))+((('Calcs - ACA values'!Q73)-(INDEX('APT Data'!$A71:$AF71,MATCH('Calcs - New values'!S$3,'APT Data'!$A$1:$AF$1,0))))*$A$1),'Calcs - ACA values'!Q73*$A$1)</f>
        <v>#N/A</v>
      </c>
      <c r="T73" s="27" t="e">
        <f>IFERROR(INDEX('APT Data'!$A71:$AF71,MATCH('Calcs - New values'!T$3,'APT Data'!$A$1:$AF$1,0))+((('Calcs - ACA values'!R73)-(INDEX('APT Data'!$A71:$AF71,MATCH('Calcs - New values'!T$3,'APT Data'!$A$1:$AF$1,0))))*$A$1),'Calcs - ACA values'!R73*$A$1)</f>
        <v>#N/A</v>
      </c>
      <c r="U73" s="27" t="e">
        <f>IFERROR(INDEX('APT Data'!$A71:$AF71,MATCH('Calcs - New values'!U$3,'APT Data'!$A$1:$AF$1,0))+((('Calcs - ACA values'!S73)-(INDEX('APT Data'!$A71:$AF71,MATCH('Calcs - New values'!U$3,'APT Data'!$A$1:$AF$1,0))))*$A$1),'Calcs - ACA values'!S73*$A$1)</f>
        <v>#N/A</v>
      </c>
      <c r="V73" s="27" t="e">
        <f>IFERROR(INDEX('APT Data'!$A71:$AF71,MATCH('Calcs - New values'!V$3,'APT Data'!$A$1:$AF$1,0))+((('Calcs - ACA values'!T73)-(INDEX('APT Data'!$A71:$AF71,MATCH('Calcs - New values'!V$3,'APT Data'!$A$1:$AF$1,0))))*$A$1),'Calcs - ACA values'!T73*$A$1)</f>
        <v>#N/A</v>
      </c>
      <c r="W73" s="27" t="e">
        <f>IFERROR(INDEX('APT Data'!$A71:$AF71,MATCH('Calcs - New values'!W$3,'APT Data'!$A$1:$AF$1,0))+((('Calcs - ACA values'!U73)-(INDEX('APT Data'!$A71:$AF71,MATCH('Calcs - New values'!W$3,'APT Data'!$A$1:$AF$1,0))))*$A$1),'Calcs - ACA values'!U73*$A$1)</f>
        <v>#N/A</v>
      </c>
      <c r="X73" s="27" t="e">
        <f>IFERROR(INDEX('APT Data'!$A71:$AF71,MATCH('Calcs - New values'!X$3,'APT Data'!$A$1:$AF$1,0))+((('Calcs - ACA values'!V73)-(INDEX('APT Data'!$A71:$AF71,MATCH('Calcs - New values'!X$3,'APT Data'!$A$1:$AF$1,0))))*$A$1),'Calcs - ACA values'!V73*$A$1)</f>
        <v>#N/A</v>
      </c>
      <c r="Y73" s="27" t="e">
        <f>IFERROR(INDEX('APT Data'!$A71:$AF71,MATCH('Calcs - New values'!Y$3,'APT Data'!$A$1:$AF$1,0))+((('Calcs - ACA values'!W73)-(INDEX('APT Data'!$A71:$AF71,MATCH('Calcs - New values'!Y$3,'APT Data'!$A$1:$AF$1,0))))*$A$1),'Calcs - ACA values'!W73*$A$1)</f>
        <v>#N/A</v>
      </c>
      <c r="Z73" s="27" t="e">
        <f>IFERROR(INDEX('APT Data'!$A71:$AF71,MATCH('Calcs - New values'!Z$3,'APT Data'!$A$1:$AF$1,0))+((('Calcs - ACA values'!X73)-(INDEX('APT Data'!$A71:$AF71,MATCH('Calcs - New values'!Z$3,'APT Data'!$A$1:$AF$1,0))))*$A$1),'Calcs - ACA values'!X73*$A$1)</f>
        <v>#N/A</v>
      </c>
      <c r="AA73" s="27" t="e">
        <f>IFERROR(INDEX('APT Data'!$A71:$AF71,MATCH('Calcs - New values'!AA$3,'APT Data'!$A$1:$AF$1,0))+((('Calcs - ACA values'!Y73)-(INDEX('APT Data'!$A71:$AF71,MATCH('Calcs - New values'!AA$3,'APT Data'!$A$1:$AF$1,0))))*$A$1),'Calcs - ACA values'!Y73*$A$1)</f>
        <v>#N/A</v>
      </c>
      <c r="AB73" s="27" t="e">
        <f>IFERROR(INDEX('APT Data'!$A71:$AF71,MATCH('Calcs - New values'!AB$3,'APT Data'!$A$1:$AF$1,0))+((('Calcs - ACA values'!Z73)-(INDEX('APT Data'!$A71:$AF71,MATCH('Calcs - New values'!AB$3,'APT Data'!$A$1:$AF$1,0))))*$A$1),'Calcs - ACA values'!Z73*$A$1)</f>
        <v>#N/A</v>
      </c>
      <c r="AC73" s="27" t="e">
        <f>IFERROR(INDEX('APT Data'!$A71:$AF71,MATCH('Calcs - New values'!AC$3,'APT Data'!$A$1:$AF$1,0))+((('Calcs - ACA values'!AA73)-(INDEX('APT Data'!$A71:$AF71,MATCH('Calcs - New values'!AC$3,'APT Data'!$A$1:$AF$1,0))))*$A$1),'Calcs - ACA values'!AA73*$A$1)</f>
        <v>#N/A</v>
      </c>
      <c r="AD73" s="27" t="e">
        <f>IFERROR(INDEX('APT Data'!$A71:$AF71,MATCH('Calcs - New values'!AD$3,'APT Data'!$A$1:$AF$1,0))+((('Calcs - ACA values'!AB73)-(INDEX('APT Data'!$A71:$AF71,MATCH('Calcs - New values'!AD$3,'APT Data'!$A$1:$AF$1,0))))*$A$1),'Calcs - ACA values'!AB73*$A$1)</f>
        <v>#N/A</v>
      </c>
      <c r="AE73" s="27" t="e">
        <f>IFERROR(INDEX('APT Data'!$A71:$AF71,MATCH('Calcs - New values'!AE$3,'APT Data'!$A$1:$AF$1,0))+((('Calcs - ACA values'!AC73)-(INDEX('APT Data'!$A71:$AF71,MATCH('Calcs - New values'!AE$3,'APT Data'!$A$1:$AF$1,0))))*$A$1),'Calcs - ACA values'!AC73*$A$1)</f>
        <v>#N/A</v>
      </c>
      <c r="AF73" s="27" t="e">
        <f>IFERROR(INDEX('APT Data'!$A71:$AF71,MATCH('Calcs - New values'!AF$3,'APT Data'!$A$1:$AF$1,0))+((('Calcs - ACA values'!AD73)-(INDEX('APT Data'!$A71:$AF71,MATCH('Calcs - New values'!AF$3,'APT Data'!$A$1:$AF$1,0))))*$A$1),'Calcs - ACA values'!AD73*$A$1)</f>
        <v>#N/A</v>
      </c>
      <c r="AG73" s="27" t="e">
        <f>IFERROR(INDEX('APT Data'!$A71:$AF71,MATCH('Calcs - New values'!AG$3,'APT Data'!$A$1:$AF$1,0))+((('Calcs - ACA values'!AE73)-(INDEX('APT Data'!$A71:$AF71,MATCH('Calcs - New values'!AG$3,'APT Data'!$A$1:$AF$1,0))))*$A$1),'Calcs - ACA values'!AE73*$A$1)</f>
        <v>#N/A</v>
      </c>
      <c r="AH73" s="27" t="e">
        <f>IFERROR(INDEX('APT Data'!$A71:$AF71,MATCH('Calcs - New values'!AH$3,'APT Data'!$A$1:$AF$1,0))+((('Calcs - ACA values'!AF73)-(INDEX('APT Data'!$A71:$AF71,MATCH('Calcs - New values'!AH$3,'APT Data'!$A$1:$AF$1,0))))*$A$1),'Calcs - ACA values'!AF73*$A$1)</f>
        <v>#N/A</v>
      </c>
    </row>
    <row r="74" spans="1:34" x14ac:dyDescent="0.35">
      <c r="A74" s="11">
        <v>800</v>
      </c>
      <c r="B74" s="11" t="b">
        <f>A74='Calcs - ACA values'!A74</f>
        <v>1</v>
      </c>
      <c r="C74" s="11" t="b">
        <f>A74='APT Data'!A72</f>
        <v>1</v>
      </c>
      <c r="D74" s="18" t="s">
        <v>76</v>
      </c>
      <c r="E74" s="27">
        <f>IFERROR(INDEX('APT Data'!$A72:$AF72,MATCH('Calcs - New values'!E$3,'APT Data'!$A$1:$AF$1,0))+((('Calcs - ACA values'!C74)-(INDEX('APT Data'!$A72:$AF72,MATCH('Calcs - New values'!E$3,'APT Data'!$A$1:$AF$1,0))))*$A$1),'Calcs - ACA values'!C74*$A$1)</f>
        <v>3127.5564570000001</v>
      </c>
      <c r="F74" s="27">
        <f>IFERROR(INDEX('APT Data'!$A72:$AF72,MATCH('Calcs - New values'!F$3,'APT Data'!$A$1:$AF$1,0))+((('Calcs - ACA values'!D74)-(INDEX('APT Data'!$A72:$AF72,MATCH('Calcs - New values'!F$3,'APT Data'!$A$1:$AF$1,0))))*$A$1),'Calcs - ACA values'!D74*$A$1)</f>
        <v>4410.4254360000004</v>
      </c>
      <c r="G74" s="27">
        <f>IFERROR(INDEX('APT Data'!$A72:$AF72,MATCH('Calcs - New values'!G$3,'APT Data'!$A$1:$AF$1,0))+((('Calcs - ACA values'!E74)-(INDEX('APT Data'!$A72:$AF72,MATCH('Calcs - New values'!G$3,'APT Data'!$A$1:$AF$1,0))))*$A$1),'Calcs - ACA values'!E74*$A$1)</f>
        <v>4970.2410170000003</v>
      </c>
      <c r="H74" s="27">
        <f>IFERROR(INDEX('APT Data'!$A72:$AF72,MATCH('Calcs - New values'!H$3,'APT Data'!$A$1:$AF$1,0))+((('Calcs - ACA values'!F74)-(INDEX('APT Data'!$A72:$AF72,MATCH('Calcs - New values'!H$3,'APT Data'!$A$1:$AF$1,0))))*$A$1),'Calcs - ACA values'!F74*$A$1)</f>
        <v>575.83892500000002</v>
      </c>
      <c r="I74" s="27">
        <f>IFERROR(INDEX('APT Data'!$A72:$AF72,MATCH('Calcs - New values'!I$3,'APT Data'!$A$1:$AF$1,0))+((('Calcs - ACA values'!G74)-(INDEX('APT Data'!$A72:$AF72,MATCH('Calcs - New values'!I$3,'APT Data'!$A$1:$AF$1,0))))*$A$1),'Calcs - ACA values'!G74*$A$1)</f>
        <v>841.22555999999997</v>
      </c>
      <c r="J74" s="27">
        <f>IFERROR(INDEX('APT Data'!$A72:$AF72,MATCH('Calcs - New values'!J$3,'APT Data'!$A$1:$AF$1,0))+((('Calcs - ACA values'!H74)-(INDEX('APT Data'!$A72:$AF72,MATCH('Calcs - New values'!J$3,'APT Data'!$A$1:$AF$1,0))))*$A$1),'Calcs - ACA values'!H74*$A$1)</f>
        <v>460.67113999999998</v>
      </c>
      <c r="K74" s="27">
        <f>IFERROR(INDEX('APT Data'!$A72:$AF72,MATCH('Calcs - New values'!K$3,'APT Data'!$A$1:$AF$1,0))+((('Calcs - ACA values'!I74)-(INDEX('APT Data'!$A72:$AF72,MATCH('Calcs - New values'!K$3,'APT Data'!$A$1:$AF$1,0))))*$A$1),'Calcs - ACA values'!I74*$A$1)</f>
        <v>460.67113999999998</v>
      </c>
      <c r="L74" s="27">
        <f>IFERROR(INDEX('APT Data'!$A72:$AF72,MATCH('Calcs - New values'!L$3,'APT Data'!$A$1:$AF$1,0))+((('Calcs - ACA values'!J74)-(INDEX('APT Data'!$A72:$AF72,MATCH('Calcs - New values'!L$3,'APT Data'!$A$1:$AF$1,0))))*$A$1),'Calcs - ACA values'!J74*$A$1)</f>
        <v>620.90458000000001</v>
      </c>
      <c r="M74" s="27">
        <f>IFERROR(INDEX('APT Data'!$A72:$AF72,MATCH('Calcs - New values'!M$3,'APT Data'!$A$1:$AF$1,0))+((('Calcs - ACA values'!K74)-(INDEX('APT Data'!$A72:$AF72,MATCH('Calcs - New values'!M$3,'APT Data'!$A$1:$AF$1,0))))*$A$1),'Calcs - ACA values'!K74*$A$1)</f>
        <v>866.26203499999997</v>
      </c>
      <c r="N74" s="27">
        <f>IFERROR(INDEX('APT Data'!$A72:$AF72,MATCH('Calcs - New values'!N$3,'APT Data'!$A$1:$AF$1,0))+((('Calcs - ACA values'!L74)-(INDEX('APT Data'!$A72:$AF72,MATCH('Calcs - New values'!N$3,'APT Data'!$A$1:$AF$1,0))))*$A$1),'Calcs - ACA values'!L74*$A$1)</f>
        <v>475.69302500000003</v>
      </c>
      <c r="O74" s="27">
        <f>IFERROR(INDEX('APT Data'!$A72:$AF72,MATCH('Calcs - New values'!O$3,'APT Data'!$A$1:$AF$1,0))+((('Calcs - ACA values'!M74)-(INDEX('APT Data'!$A72:$AF72,MATCH('Calcs - New values'!O$3,'APT Data'!$A$1:$AF$1,0))))*$A$1),'Calcs - ACA values'!M74*$A$1)</f>
        <v>680.99212</v>
      </c>
      <c r="P74" s="27">
        <f>IFERROR(INDEX('APT Data'!$A72:$AF72,MATCH('Calcs - New values'!P$3,'APT Data'!$A$1:$AF$1,0))+((('Calcs - ACA values'!N74)-(INDEX('APT Data'!$A72:$AF72,MATCH('Calcs - New values'!P$3,'APT Data'!$A$1:$AF$1,0))))*$A$1),'Calcs - ACA values'!N74*$A$1)</f>
        <v>445.64925499999998</v>
      </c>
      <c r="Q74" s="27">
        <f>IFERROR(INDEX('APT Data'!$A72:$AF72,MATCH('Calcs - New values'!Q$3,'APT Data'!$A$1:$AF$1,0))+((('Calcs - ACA values'!O74)-(INDEX('APT Data'!$A72:$AF72,MATCH('Calcs - New values'!Q$3,'APT Data'!$A$1:$AF$1,0))))*$A$1),'Calcs - ACA values'!O74*$A$1)</f>
        <v>630.91917000000001</v>
      </c>
      <c r="R74" s="27">
        <f>IFERROR(INDEX('APT Data'!$A72:$AF72,MATCH('Calcs - New values'!R$3,'APT Data'!$A$1:$AF$1,0))+((('Calcs - ACA values'!P74)-(INDEX('APT Data'!$A72:$AF72,MATCH('Calcs - New values'!R$3,'APT Data'!$A$1:$AF$1,0))))*$A$1),'Calcs - ACA values'!P74*$A$1)</f>
        <v>410.59818999999999</v>
      </c>
      <c r="S74" s="27">
        <f>IFERROR(INDEX('APT Data'!$A72:$AF72,MATCH('Calcs - New values'!S$3,'APT Data'!$A$1:$AF$1,0))+((('Calcs - ACA values'!Q74)-(INDEX('APT Data'!$A72:$AF72,MATCH('Calcs - New values'!S$3,'APT Data'!$A$1:$AF$1,0))))*$A$1),'Calcs - ACA values'!Q74*$A$1)</f>
        <v>580.84622000000002</v>
      </c>
      <c r="T74" s="27">
        <f>IFERROR(INDEX('APT Data'!$A72:$AF72,MATCH('Calcs - New values'!T$3,'APT Data'!$A$1:$AF$1,0))+((('Calcs - ACA values'!R74)-(INDEX('APT Data'!$A72:$AF72,MATCH('Calcs - New values'!T$3,'APT Data'!$A$1:$AF$1,0))))*$A$1),'Calcs - ACA values'!R74*$A$1)</f>
        <v>260.37934000000001</v>
      </c>
      <c r="U74" s="27">
        <f>IFERROR(INDEX('APT Data'!$A72:$AF72,MATCH('Calcs - New values'!U$3,'APT Data'!$A$1:$AF$1,0))+((('Calcs - ACA values'!S74)-(INDEX('APT Data'!$A72:$AF72,MATCH('Calcs - New values'!U$3,'APT Data'!$A$1:$AF$1,0))))*$A$1),'Calcs - ACA values'!S74*$A$1)</f>
        <v>415.60548499999999</v>
      </c>
      <c r="V74" s="27">
        <f>IFERROR(INDEX('APT Data'!$A72:$AF72,MATCH('Calcs - New values'!V$3,'APT Data'!$A$1:$AF$1,0))+((('Calcs - ACA values'!T74)-(INDEX('APT Data'!$A72:$AF72,MATCH('Calcs - New values'!V$3,'APT Data'!$A$1:$AF$1,0))))*$A$1),'Calcs - ACA values'!T74*$A$1)</f>
        <v>215.31368499999999</v>
      </c>
      <c r="W74" s="27">
        <f>IFERROR(INDEX('APT Data'!$A72:$AF72,MATCH('Calcs - New values'!W$3,'APT Data'!$A$1:$AF$1,0))+((('Calcs - ACA values'!U74)-(INDEX('APT Data'!$A72:$AF72,MATCH('Calcs - New values'!W$3,'APT Data'!$A$1:$AF$1,0))))*$A$1),'Calcs - ACA values'!U74*$A$1)</f>
        <v>310.45229</v>
      </c>
      <c r="X74" s="27">
        <f>IFERROR(INDEX('APT Data'!$A72:$AF72,MATCH('Calcs - New values'!X$3,'APT Data'!$A$1:$AF$1,0))+((('Calcs - ACA values'!V74)-(INDEX('APT Data'!$A72:$AF72,MATCH('Calcs - New values'!X$3,'APT Data'!$A$1:$AF$1,0))))*$A$1),'Calcs - ACA values'!V74*$A$1)</f>
        <v>1096.5976049999999</v>
      </c>
      <c r="Y74" s="27">
        <f>IFERROR(INDEX('APT Data'!$A72:$AF72,MATCH('Calcs - New values'!Y$3,'APT Data'!$A$1:$AF$1,0))+((('Calcs - ACA values'!W74)-(INDEX('APT Data'!$A72:$AF72,MATCH('Calcs - New values'!Y$3,'APT Data'!$A$1:$AF$1,0))))*$A$1),'Calcs - ACA values'!W74*$A$1)</f>
        <v>1662.4219399999999</v>
      </c>
      <c r="Z74" s="27">
        <f>IFERROR(INDEX('APT Data'!$A72:$AF72,MATCH('Calcs - New values'!Z$3,'APT Data'!$A$1:$AF$1,0))+((('Calcs - ACA values'!X74)-(INDEX('APT Data'!$A72:$AF72,MATCH('Calcs - New values'!Z$3,'APT Data'!$A$1:$AF$1,0))))*$A$1),'Calcs - ACA values'!X74*$A$1)</f>
        <v>550.80245000000002</v>
      </c>
      <c r="AA74" s="27">
        <f>IFERROR(INDEX('APT Data'!$A72:$AF72,MATCH('Calcs - New values'!AA$3,'APT Data'!$A$1:$AF$1,0))+((('Calcs - ACA values'!Y74)-(INDEX('APT Data'!$A72:$AF72,MATCH('Calcs - New values'!AA$3,'APT Data'!$A$1:$AF$1,0))))*$A$1),'Calcs - ACA values'!Y74*$A$1)</f>
        <v>1487.1666150000001</v>
      </c>
      <c r="AB74" s="27">
        <f>IFERROR(INDEX('APT Data'!$A72:$AF72,MATCH('Calcs - New values'!AB$3,'APT Data'!$A$1:$AF$1,0))+((('Calcs - ACA values'!Z74)-(INDEX('APT Data'!$A72:$AF72,MATCH('Calcs - New values'!AB$3,'APT Data'!$A$1:$AF$1,0))))*$A$1),'Calcs - ACA values'!Z74*$A$1)</f>
        <v>117971.8702</v>
      </c>
      <c r="AC74" s="27">
        <f>IFERROR(INDEX('APT Data'!$A72:$AF72,MATCH('Calcs - New values'!AC$3,'APT Data'!$A$1:$AF$1,0))+((('Calcs - ACA values'!AA74)-(INDEX('APT Data'!$A72:$AF72,MATCH('Calcs - New values'!AC$3,'APT Data'!$A$1:$AF$1,0))))*$A$1),'Calcs - ACA values'!AA74*$A$1)</f>
        <v>117971.8702</v>
      </c>
      <c r="AD74" s="27">
        <f>IFERROR(INDEX('APT Data'!$A72:$AF72,MATCH('Calcs - New values'!AD$3,'APT Data'!$A$1:$AF$1,0))+((('Calcs - ACA values'!AB74)-(INDEX('APT Data'!$A72:$AF72,MATCH('Calcs - New values'!AD$3,'APT Data'!$A$1:$AF$1,0))))*$A$1),'Calcs - ACA values'!AB74*$A$1)</f>
        <v>45065.654999999999</v>
      </c>
      <c r="AE74" s="27">
        <f>IFERROR(INDEX('APT Data'!$A72:$AF72,MATCH('Calcs - New values'!AE$3,'APT Data'!$A$1:$AF$1,0))+((('Calcs - ACA values'!AC74)-(INDEX('APT Data'!$A72:$AF72,MATCH('Calcs - New values'!AE$3,'APT Data'!$A$1:$AF$1,0))))*$A$1),'Calcs - ACA values'!AC74*$A$1)</f>
        <v>70102.13</v>
      </c>
      <c r="AF74" s="27">
        <f>IFERROR(INDEX('APT Data'!$A72:$AF72,MATCH('Calcs - New values'!AF$3,'APT Data'!$A$1:$AF$1,0))+((('Calcs - ACA values'!AD74)-(INDEX('APT Data'!$A72:$AF72,MATCH('Calcs - New values'!AF$3,'APT Data'!$A$1:$AF$1,0))))*$A$1),'Calcs - ACA values'!AD74*$A$1)</f>
        <v>0</v>
      </c>
      <c r="AG74" s="27">
        <f>IFERROR(INDEX('APT Data'!$A72:$AF72,MATCH('Calcs - New values'!AG$3,'APT Data'!$A$1:$AF$1,0))+((('Calcs - ACA values'!AE74)-(INDEX('APT Data'!$A72:$AF72,MATCH('Calcs - New values'!AG$3,'APT Data'!$A$1:$AF$1,0))))*$A$1),'Calcs - ACA values'!AE74*$A$1)</f>
        <v>901.31309999999996</v>
      </c>
      <c r="AH74" s="27">
        <f>IFERROR(INDEX('APT Data'!$A72:$AF72,MATCH('Calcs - New values'!AH$3,'APT Data'!$A$1:$AF$1,0))+((('Calcs - ACA values'!AF74)-(INDEX('APT Data'!$A72:$AF72,MATCH('Calcs - New values'!AH$3,'APT Data'!$A$1:$AF$1,0))))*$A$1),'Calcs - ACA values'!AF74*$A$1)</f>
        <v>1291.88211</v>
      </c>
    </row>
    <row r="75" spans="1:34" x14ac:dyDescent="0.35">
      <c r="A75" s="11">
        <v>801</v>
      </c>
      <c r="B75" s="11" t="b">
        <f>A75='Calcs - ACA values'!A75</f>
        <v>1</v>
      </c>
      <c r="C75" s="11" t="b">
        <f>A75='APT Data'!A73</f>
        <v>1</v>
      </c>
      <c r="D75" s="18" t="s">
        <v>77</v>
      </c>
      <c r="E75" s="27">
        <f>IFERROR(INDEX('APT Data'!$A73:$AF73,MATCH('Calcs - New values'!E$3,'APT Data'!$A$1:$AF$1,0))+((('Calcs - ACA values'!C75)-(INDEX('APT Data'!$A73:$AF73,MATCH('Calcs - New values'!E$3,'APT Data'!$A$1:$AF$1,0))))*$A$1),'Calcs - ACA values'!C75*$A$1)</f>
        <v>3127.5564570000001</v>
      </c>
      <c r="F75" s="27">
        <f>IFERROR(INDEX('APT Data'!$A73:$AF73,MATCH('Calcs - New values'!F$3,'APT Data'!$A$1:$AF$1,0))+((('Calcs - ACA values'!D75)-(INDEX('APT Data'!$A73:$AF73,MATCH('Calcs - New values'!F$3,'APT Data'!$A$1:$AF$1,0))))*$A$1),'Calcs - ACA values'!D75*$A$1)</f>
        <v>4410.4254360000004</v>
      </c>
      <c r="G75" s="27">
        <f>IFERROR(INDEX('APT Data'!$A73:$AF73,MATCH('Calcs - New values'!G$3,'APT Data'!$A$1:$AF$1,0))+((('Calcs - ACA values'!E75)-(INDEX('APT Data'!$A73:$AF73,MATCH('Calcs - New values'!G$3,'APT Data'!$A$1:$AF$1,0))))*$A$1),'Calcs - ACA values'!E75*$A$1)</f>
        <v>4970.2410170000003</v>
      </c>
      <c r="H75" s="27">
        <f>IFERROR(INDEX('APT Data'!$A73:$AF73,MATCH('Calcs - New values'!H$3,'APT Data'!$A$1:$AF$1,0))+((('Calcs - ACA values'!F75)-(INDEX('APT Data'!$A73:$AF73,MATCH('Calcs - New values'!H$3,'APT Data'!$A$1:$AF$1,0))))*$A$1),'Calcs - ACA values'!F75*$A$1)</f>
        <v>617.61475715062522</v>
      </c>
      <c r="I75" s="27">
        <f>IFERROR(INDEX('APT Data'!$A73:$AF73,MATCH('Calcs - New values'!I$3,'APT Data'!$A$1:$AF$1,0))+((('Calcs - ACA values'!G75)-(INDEX('APT Data'!$A73:$AF73,MATCH('Calcs - New values'!I$3,'APT Data'!$A$1:$AF$1,0))))*$A$1),'Calcs - ACA values'!G75*$A$1)</f>
        <v>902.25460175047863</v>
      </c>
      <c r="J75" s="27">
        <f>IFERROR(INDEX('APT Data'!$A73:$AF73,MATCH('Calcs - New values'!J$3,'APT Data'!$A$1:$AF$1,0))+((('Calcs - ACA values'!H75)-(INDEX('APT Data'!$A73:$AF73,MATCH('Calcs - New values'!J$3,'APT Data'!$A$1:$AF$1,0))))*$A$1),'Calcs - ACA values'!H75*$A$1)</f>
        <v>494.09180572050019</v>
      </c>
      <c r="K75" s="27">
        <f>IFERROR(INDEX('APT Data'!$A73:$AF73,MATCH('Calcs - New values'!K$3,'APT Data'!$A$1:$AF$1,0))+((('Calcs - ACA values'!I75)-(INDEX('APT Data'!$A73:$AF73,MATCH('Calcs - New values'!K$3,'APT Data'!$A$1:$AF$1,0))))*$A$1),'Calcs - ACA values'!I75*$A$1)</f>
        <v>494.09180572050019</v>
      </c>
      <c r="L75" s="27">
        <f>IFERROR(INDEX('APT Data'!$A73:$AF73,MATCH('Calcs - New values'!L$3,'APT Data'!$A$1:$AF$1,0))+((('Calcs - ACA values'!J75)-(INDEX('APT Data'!$A73:$AF73,MATCH('Calcs - New values'!L$3,'APT Data'!$A$1:$AF$1,0))))*$A$1),'Calcs - ACA values'!J75*$A$1)</f>
        <v>665.94982510154375</v>
      </c>
      <c r="M75" s="27">
        <f>IFERROR(INDEX('APT Data'!$A73:$AF73,MATCH('Calcs - New values'!M$3,'APT Data'!$A$1:$AF$1,0))+((('Calcs - ACA values'!K75)-(INDEX('APT Data'!$A73:$AF73,MATCH('Calcs - New values'!M$3,'APT Data'!$A$1:$AF$1,0))))*$A$1),'Calcs - ACA values'!K75*$A$1)</f>
        <v>929.10741727876666</v>
      </c>
      <c r="N75" s="27">
        <f>IFERROR(INDEX('APT Data'!$A73:$AF73,MATCH('Calcs - New values'!N$3,'APT Data'!$A$1:$AF$1,0))+((('Calcs - ACA values'!L75)-(INDEX('APT Data'!$A73:$AF73,MATCH('Calcs - New values'!N$3,'APT Data'!$A$1:$AF$1,0))))*$A$1),'Calcs - ACA values'!L75*$A$1)</f>
        <v>510.20349503747298</v>
      </c>
      <c r="O75" s="27">
        <f>IFERROR(INDEX('APT Data'!$A73:$AF73,MATCH('Calcs - New values'!O$3,'APT Data'!$A$1:$AF$1,0))+((('Calcs - ACA values'!M75)-(INDEX('APT Data'!$A73:$AF73,MATCH('Calcs - New values'!O$3,'APT Data'!$A$1:$AF$1,0))))*$A$1),'Calcs - ACA values'!M75*$A$1)</f>
        <v>730.39658236943512</v>
      </c>
      <c r="P75" s="27">
        <f>IFERROR(INDEX('APT Data'!$A73:$AF73,MATCH('Calcs - New values'!P$3,'APT Data'!$A$1:$AF$1,0))+((('Calcs - ACA values'!N75)-(INDEX('APT Data'!$A73:$AF73,MATCH('Calcs - New values'!P$3,'APT Data'!$A$1:$AF$1,0))))*$A$1),'Calcs - ACA values'!N75*$A$1)</f>
        <v>477.9801164035274</v>
      </c>
      <c r="Q75" s="27">
        <f>IFERROR(INDEX('APT Data'!$A73:$AF73,MATCH('Calcs - New values'!Q$3,'APT Data'!$A$1:$AF$1,0))+((('Calcs - ACA values'!O75)-(INDEX('APT Data'!$A73:$AF73,MATCH('Calcs - New values'!Q$3,'APT Data'!$A$1:$AF$1,0))))*$A$1),'Calcs - ACA values'!O75*$A$1)</f>
        <v>676.69095131285894</v>
      </c>
      <c r="R75" s="27">
        <f>IFERROR(INDEX('APT Data'!$A73:$AF73,MATCH('Calcs - New values'!R$3,'APT Data'!$A$1:$AF$1,0))+((('Calcs - ACA values'!P75)-(INDEX('APT Data'!$A73:$AF73,MATCH('Calcs - New values'!R$3,'APT Data'!$A$1:$AF$1,0))))*$A$1),'Calcs - ACA values'!P75*$A$1)</f>
        <v>440.38617466392407</v>
      </c>
      <c r="S75" s="27">
        <f>IFERROR(INDEX('APT Data'!$A73:$AF73,MATCH('Calcs - New values'!S$3,'APT Data'!$A$1:$AF$1,0))+((('Calcs - ACA values'!Q75)-(INDEX('APT Data'!$A73:$AF73,MATCH('Calcs - New values'!S$3,'APT Data'!$A$1:$AF$1,0))))*$A$1),'Calcs - ACA values'!Q75*$A$1)</f>
        <v>622.98532025628288</v>
      </c>
      <c r="T75" s="27">
        <f>IFERROR(INDEX('APT Data'!$A73:$AF73,MATCH('Calcs - New values'!T$3,'APT Data'!$A$1:$AF$1,0))+((('Calcs - ACA values'!R75)-(INDEX('APT Data'!$A73:$AF73,MATCH('Calcs - New values'!T$3,'APT Data'!$A$1:$AF$1,0))))*$A$1),'Calcs - ACA values'!R75*$A$1)</f>
        <v>279.26928149419581</v>
      </c>
      <c r="U75" s="27">
        <f>IFERROR(INDEX('APT Data'!$A73:$AF73,MATCH('Calcs - New values'!U$3,'APT Data'!$A$1:$AF$1,0))+((('Calcs - ACA values'!S75)-(INDEX('APT Data'!$A73:$AF73,MATCH('Calcs - New values'!U$3,'APT Data'!$A$1:$AF$1,0))))*$A$1),'Calcs - ACA values'!S75*$A$1)</f>
        <v>445.75673776958172</v>
      </c>
      <c r="V75" s="27">
        <f>IFERROR(INDEX('APT Data'!$A73:$AF73,MATCH('Calcs - New values'!V$3,'APT Data'!$A$1:$AF$1,0))+((('Calcs - ACA values'!T75)-(INDEX('APT Data'!$A73:$AF73,MATCH('Calcs - New values'!V$3,'APT Data'!$A$1:$AF$1,0))))*$A$1),'Calcs - ACA values'!T75*$A$1)</f>
        <v>230.93421354327728</v>
      </c>
      <c r="W75" s="27">
        <f>IFERROR(INDEX('APT Data'!$A73:$AF73,MATCH('Calcs - New values'!W$3,'APT Data'!$A$1:$AF$1,0))+((('Calcs - ACA values'!U75)-(INDEX('APT Data'!$A73:$AF73,MATCH('Calcs - New values'!W$3,'APT Data'!$A$1:$AF$1,0))))*$A$1),'Calcs - ACA values'!U75*$A$1)</f>
        <v>332.97491255077188</v>
      </c>
      <c r="X75" s="27">
        <f>IFERROR(INDEX('APT Data'!$A73:$AF73,MATCH('Calcs - New values'!X$3,'APT Data'!$A$1:$AF$1,0))+((('Calcs - ACA values'!V75)-(INDEX('APT Data'!$A73:$AF73,MATCH('Calcs - New values'!X$3,'APT Data'!$A$1:$AF$1,0))))*$A$1),'Calcs - ACA values'!V75*$A$1)</f>
        <v>1176.1533201390168</v>
      </c>
      <c r="Y75" s="27">
        <f>IFERROR(INDEX('APT Data'!$A73:$AF73,MATCH('Calcs - New values'!Y$3,'APT Data'!$A$1:$AF$1,0))+((('Calcs - ACA values'!W75)-(INDEX('APT Data'!$A73:$AF73,MATCH('Calcs - New values'!Y$3,'APT Data'!$A$1:$AF$1,0))))*$A$1),'Calcs - ACA values'!W75*$A$1)</f>
        <v>1783.0269510783269</v>
      </c>
      <c r="Z75" s="27">
        <f>IFERROR(INDEX('APT Data'!$A73:$AF73,MATCH('Calcs - New values'!Z$3,'APT Data'!$A$1:$AF$1,0))+((('Calcs - ACA values'!X75)-(INDEX('APT Data'!$A73:$AF73,MATCH('Calcs - New values'!Z$3,'APT Data'!$A$1:$AF$1,0))))*$A$1),'Calcs - ACA values'!X75*$A$1)</f>
        <v>590.76194162233719</v>
      </c>
      <c r="AA75" s="27">
        <f>IFERROR(INDEX('APT Data'!$A73:$AF73,MATCH('Calcs - New values'!AA$3,'APT Data'!$A$1:$AF$1,0))+((('Calcs - ACA values'!Y75)-(INDEX('APT Data'!$A73:$AF73,MATCH('Calcs - New values'!AA$3,'APT Data'!$A$1:$AF$1,0))))*$A$1),'Calcs - ACA values'!Y75*$A$1)</f>
        <v>1595.0572423803105</v>
      </c>
      <c r="AB75" s="27">
        <f>IFERROR(INDEX('APT Data'!$A73:$AF73,MATCH('Calcs - New values'!AB$3,'APT Data'!$A$1:$AF$1,0))+((('Calcs - ACA values'!Z75)-(INDEX('APT Data'!$A73:$AF73,MATCH('Calcs - New values'!AB$3,'APT Data'!$A$1:$AF$1,0))))*$A$1),'Calcs - ACA values'!Z75*$A$1)</f>
        <v>124451.8702</v>
      </c>
      <c r="AC75" s="27">
        <f>IFERROR(INDEX('APT Data'!$A73:$AF73,MATCH('Calcs - New values'!AC$3,'APT Data'!$A$1:$AF$1,0))+((('Calcs - ACA values'!AA75)-(INDEX('APT Data'!$A73:$AF73,MATCH('Calcs - New values'!AC$3,'APT Data'!$A$1:$AF$1,0))))*$A$1),'Calcs - ACA values'!AA75*$A$1)</f>
        <v>124451.8702</v>
      </c>
      <c r="AD75" s="27">
        <f>IFERROR(INDEX('APT Data'!$A73:$AF73,MATCH('Calcs - New values'!AD$3,'APT Data'!$A$1:$AF$1,0))+((('Calcs - ACA values'!AB75)-(INDEX('APT Data'!$A73:$AF73,MATCH('Calcs - New values'!AD$3,'APT Data'!$A$1:$AF$1,0))))*$A$1),'Calcs - ACA values'!AB75*$A$1)</f>
        <v>4565.6550000000007</v>
      </c>
      <c r="AE75" s="27">
        <f>IFERROR(INDEX('APT Data'!$A73:$AF73,MATCH('Calcs - New values'!AE$3,'APT Data'!$A$1:$AF$1,0))+((('Calcs - ACA values'!AC75)-(INDEX('APT Data'!$A73:$AF73,MATCH('Calcs - New values'!AE$3,'APT Data'!$A$1:$AF$1,0))))*$A$1),'Calcs - ACA values'!AC75*$A$1)</f>
        <v>7102.130000000001</v>
      </c>
      <c r="AF75" s="27">
        <f>IFERROR(INDEX('APT Data'!$A73:$AF73,MATCH('Calcs - New values'!AF$3,'APT Data'!$A$1:$AF$1,0))+((('Calcs - ACA values'!AD75)-(INDEX('APT Data'!$A73:$AF73,MATCH('Calcs - New values'!AF$3,'APT Data'!$A$1:$AF$1,0))))*$A$1),'Calcs - ACA values'!AD75*$A$1)</f>
        <v>0</v>
      </c>
      <c r="AG75" s="27">
        <f>IFERROR(INDEX('APT Data'!$A73:$AF73,MATCH('Calcs - New values'!AG$3,'APT Data'!$A$1:$AF$1,0))+((('Calcs - ACA values'!AE75)-(INDEX('APT Data'!$A73:$AF73,MATCH('Calcs - New values'!AG$3,'APT Data'!$A$1:$AF$1,0))))*$A$1),'Calcs - ACA values'!AE75*$A$1)</f>
        <v>91.31310000000002</v>
      </c>
      <c r="AH75" s="27">
        <f>IFERROR(INDEX('APT Data'!$A73:$AF73,MATCH('Calcs - New values'!AH$3,'APT Data'!$A$1:$AF$1,0))+((('Calcs - ACA values'!AF75)-(INDEX('APT Data'!$A73:$AF73,MATCH('Calcs - New values'!AH$3,'APT Data'!$A$1:$AF$1,0))))*$A$1),'Calcs - ACA values'!AF75*$A$1)</f>
        <v>130.88211000000001</v>
      </c>
    </row>
    <row r="76" spans="1:34" x14ac:dyDescent="0.35">
      <c r="A76" s="11">
        <v>802</v>
      </c>
      <c r="B76" s="11" t="b">
        <f>A76='Calcs - ACA values'!A76</f>
        <v>1</v>
      </c>
      <c r="C76" s="11" t="b">
        <f>A76='APT Data'!A74</f>
        <v>1</v>
      </c>
      <c r="D76" s="18" t="s">
        <v>78</v>
      </c>
      <c r="E76" s="27">
        <f>IFERROR(INDEX('APT Data'!$A74:$AF74,MATCH('Calcs - New values'!E$3,'APT Data'!$A$1:$AF$1,0))+((('Calcs - ACA values'!C76)-(INDEX('APT Data'!$A74:$AF74,MATCH('Calcs - New values'!E$3,'APT Data'!$A$1:$AF$1,0))))*$A$1),'Calcs - ACA values'!C76*$A$1)</f>
        <v>3104.8314570000002</v>
      </c>
      <c r="F76" s="27">
        <f>IFERROR(INDEX('APT Data'!$A74:$AF74,MATCH('Calcs - New values'!F$3,'APT Data'!$A$1:$AF$1,0))+((('Calcs - ACA values'!D76)-(INDEX('APT Data'!$A74:$AF74,MATCH('Calcs - New values'!F$3,'APT Data'!$A$1:$AF$1,0))))*$A$1),'Calcs - ACA values'!D76*$A$1)</f>
        <v>4334.3394360000002</v>
      </c>
      <c r="G76" s="27">
        <f>IFERROR(INDEX('APT Data'!$A74:$AF74,MATCH('Calcs - New values'!G$3,'APT Data'!$A$1:$AF$1,0))+((('Calcs - ACA values'!E76)-(INDEX('APT Data'!$A74:$AF74,MATCH('Calcs - New values'!G$3,'APT Data'!$A$1:$AF$1,0))))*$A$1),'Calcs - ACA values'!E76*$A$1)</f>
        <v>4906.3230169999997</v>
      </c>
      <c r="H76" s="27">
        <f>IFERROR(INDEX('APT Data'!$A74:$AF74,MATCH('Calcs - New values'!H$3,'APT Data'!$A$1:$AF$1,0))+((('Calcs - ACA values'!F76)-(INDEX('APT Data'!$A74:$AF74,MATCH('Calcs - New values'!H$3,'APT Data'!$A$1:$AF$1,0))))*$A$1),'Calcs - ACA values'!F76*$A$1)</f>
        <v>583.38992499999995</v>
      </c>
      <c r="I76" s="27">
        <f>IFERROR(INDEX('APT Data'!$A74:$AF74,MATCH('Calcs - New values'!I$3,'APT Data'!$A$1:$AF$1,0))+((('Calcs - ACA values'!G76)-(INDEX('APT Data'!$A74:$AF74,MATCH('Calcs - New values'!I$3,'APT Data'!$A$1:$AF$1,0))))*$A$1),'Calcs - ACA values'!G76*$A$1)</f>
        <v>852.25955999999996</v>
      </c>
      <c r="J76" s="27">
        <f>IFERROR(INDEX('APT Data'!$A74:$AF74,MATCH('Calcs - New values'!J$3,'APT Data'!$A$1:$AF$1,0))+((('Calcs - ACA values'!H76)-(INDEX('APT Data'!$A74:$AF74,MATCH('Calcs - New values'!J$3,'APT Data'!$A$1:$AF$1,0))))*$A$1),'Calcs - ACA values'!H76*$A$1)</f>
        <v>466.71013999999997</v>
      </c>
      <c r="K76" s="27">
        <f>IFERROR(INDEX('APT Data'!$A74:$AF74,MATCH('Calcs - New values'!K$3,'APT Data'!$A$1:$AF$1,0))+((('Calcs - ACA values'!I76)-(INDEX('APT Data'!$A74:$AF74,MATCH('Calcs - New values'!K$3,'APT Data'!$A$1:$AF$1,0))))*$A$1),'Calcs - ACA values'!I76*$A$1)</f>
        <v>466.71013999999997</v>
      </c>
      <c r="L76" s="27">
        <f>IFERROR(INDEX('APT Data'!$A74:$AF74,MATCH('Calcs - New values'!L$3,'APT Data'!$A$1:$AF$1,0))+((('Calcs - ACA values'!J76)-(INDEX('APT Data'!$A74:$AF74,MATCH('Calcs - New values'!L$3,'APT Data'!$A$1:$AF$1,0))))*$A$1),'Calcs - ACA values'!J76*$A$1)</f>
        <v>629.04957999999999</v>
      </c>
      <c r="M76" s="27">
        <f>IFERROR(INDEX('APT Data'!$A74:$AF74,MATCH('Calcs - New values'!M$3,'APT Data'!$A$1:$AF$1,0))+((('Calcs - ACA values'!K76)-(INDEX('APT Data'!$A74:$AF74,MATCH('Calcs - New values'!M$3,'APT Data'!$A$1:$AF$1,0))))*$A$1),'Calcs - ACA values'!K76*$A$1)</f>
        <v>877.62003500000003</v>
      </c>
      <c r="N76" s="27">
        <f>IFERROR(INDEX('APT Data'!$A74:$AF74,MATCH('Calcs - New values'!N$3,'APT Data'!$A$1:$AF$1,0))+((('Calcs - ACA values'!L76)-(INDEX('APT Data'!$A74:$AF74,MATCH('Calcs - New values'!N$3,'APT Data'!$A$1:$AF$1,0))))*$A$1),'Calcs - ACA values'!L76*$A$1)</f>
        <v>481.930025</v>
      </c>
      <c r="O76" s="27">
        <f>IFERROR(INDEX('APT Data'!$A74:$AF74,MATCH('Calcs - New values'!O$3,'APT Data'!$A$1:$AF$1,0))+((('Calcs - ACA values'!M76)-(INDEX('APT Data'!$A74:$AF74,MATCH('Calcs - New values'!O$3,'APT Data'!$A$1:$AF$1,0))))*$A$1),'Calcs - ACA values'!M76*$A$1)</f>
        <v>689.92012</v>
      </c>
      <c r="P76" s="27">
        <f>IFERROR(INDEX('APT Data'!$A74:$AF74,MATCH('Calcs - New values'!P$3,'APT Data'!$A$1:$AF$1,0))+((('Calcs - ACA values'!N76)-(INDEX('APT Data'!$A74:$AF74,MATCH('Calcs - New values'!P$3,'APT Data'!$A$1:$AF$1,0))))*$A$1),'Calcs - ACA values'!N76*$A$1)</f>
        <v>451.49025499999999</v>
      </c>
      <c r="Q76" s="27">
        <f>IFERROR(INDEX('APT Data'!$A74:$AF74,MATCH('Calcs - New values'!Q$3,'APT Data'!$A$1:$AF$1,0))+((('Calcs - ACA values'!O76)-(INDEX('APT Data'!$A74:$AF74,MATCH('Calcs - New values'!Q$3,'APT Data'!$A$1:$AF$1,0))))*$A$1),'Calcs - ACA values'!O76*$A$1)</f>
        <v>639.19017000000008</v>
      </c>
      <c r="R76" s="27">
        <f>IFERROR(INDEX('APT Data'!$A74:$AF74,MATCH('Calcs - New values'!R$3,'APT Data'!$A$1:$AF$1,0))+((('Calcs - ACA values'!P76)-(INDEX('APT Data'!$A74:$AF74,MATCH('Calcs - New values'!R$3,'APT Data'!$A$1:$AF$1,0))))*$A$1),'Calcs - ACA values'!P76*$A$1)</f>
        <v>415.98018999999999</v>
      </c>
      <c r="S76" s="27">
        <f>IFERROR(INDEX('APT Data'!$A74:$AF74,MATCH('Calcs - New values'!S$3,'APT Data'!$A$1:$AF$1,0))+((('Calcs - ACA values'!Q76)-(INDEX('APT Data'!$A74:$AF74,MATCH('Calcs - New values'!S$3,'APT Data'!$A$1:$AF$1,0))))*$A$1),'Calcs - ACA values'!Q76*$A$1)</f>
        <v>588.46022000000005</v>
      </c>
      <c r="T76" s="27">
        <f>IFERROR(INDEX('APT Data'!$A74:$AF74,MATCH('Calcs - New values'!T$3,'APT Data'!$A$1:$AF$1,0))+((('Calcs - ACA values'!R76)-(INDEX('APT Data'!$A74:$AF74,MATCH('Calcs - New values'!T$3,'APT Data'!$A$1:$AF$1,0))))*$A$1),'Calcs - ACA values'!R76*$A$1)</f>
        <v>263.79034000000001</v>
      </c>
      <c r="U76" s="27">
        <f>IFERROR(INDEX('APT Data'!$A74:$AF74,MATCH('Calcs - New values'!U$3,'APT Data'!$A$1:$AF$1,0))+((('Calcs - ACA values'!S76)-(INDEX('APT Data'!$A74:$AF74,MATCH('Calcs - New values'!U$3,'APT Data'!$A$1:$AF$1,0))))*$A$1),'Calcs - ACA values'!S76*$A$1)</f>
        <v>421.05048500000004</v>
      </c>
      <c r="V76" s="27">
        <f>IFERROR(INDEX('APT Data'!$A74:$AF74,MATCH('Calcs - New values'!V$3,'APT Data'!$A$1:$AF$1,0))+((('Calcs - ACA values'!T76)-(INDEX('APT Data'!$A74:$AF74,MATCH('Calcs - New values'!V$3,'APT Data'!$A$1:$AF$1,0))))*$A$1),'Calcs - ACA values'!T76*$A$1)</f>
        <v>218.13968499999999</v>
      </c>
      <c r="W76" s="27">
        <f>IFERROR(INDEX('APT Data'!$A74:$AF74,MATCH('Calcs - New values'!W$3,'APT Data'!$A$1:$AF$1,0))+((('Calcs - ACA values'!U76)-(INDEX('APT Data'!$A74:$AF74,MATCH('Calcs - New values'!W$3,'APT Data'!$A$1:$AF$1,0))))*$A$1),'Calcs - ACA values'!U76*$A$1)</f>
        <v>314.52028999999999</v>
      </c>
      <c r="X76" s="27">
        <f>IFERROR(INDEX('APT Data'!$A74:$AF74,MATCH('Calcs - New values'!X$3,'APT Data'!$A$1:$AF$1,0))+((('Calcs - ACA values'!V76)-(INDEX('APT Data'!$A74:$AF74,MATCH('Calcs - New values'!X$3,'APT Data'!$A$1:$AF$1,0))))*$A$1),'Calcs - ACA values'!V76*$A$1)</f>
        <v>1110.979605</v>
      </c>
      <c r="Y76" s="27">
        <f>IFERROR(INDEX('APT Data'!$A74:$AF74,MATCH('Calcs - New values'!Y$3,'APT Data'!$A$1:$AF$1,0))+((('Calcs - ACA values'!W76)-(INDEX('APT Data'!$A74:$AF74,MATCH('Calcs - New values'!Y$3,'APT Data'!$A$1:$AF$1,0))))*$A$1),'Calcs - ACA values'!W76*$A$1)</f>
        <v>1684.21994</v>
      </c>
      <c r="Z76" s="27">
        <f>IFERROR(INDEX('APT Data'!$A74:$AF74,MATCH('Calcs - New values'!Z$3,'APT Data'!$A$1:$AF$1,0))+((('Calcs - ACA values'!X76)-(INDEX('APT Data'!$A74:$AF74,MATCH('Calcs - New values'!Z$3,'APT Data'!$A$1:$AF$1,0))))*$A$1),'Calcs - ACA values'!X76*$A$1)</f>
        <v>558.02044999999998</v>
      </c>
      <c r="AA76" s="27">
        <f>IFERROR(INDEX('APT Data'!$A74:$AF74,MATCH('Calcs - New values'!AA$3,'APT Data'!$A$1:$AF$1,0))+((('Calcs - ACA values'!Y76)-(INDEX('APT Data'!$A74:$AF74,MATCH('Calcs - New values'!AA$3,'APT Data'!$A$1:$AF$1,0))))*$A$1),'Calcs - ACA values'!Y76*$A$1)</f>
        <v>1506.669615</v>
      </c>
      <c r="AB76" s="27">
        <f>IFERROR(INDEX('APT Data'!$A74:$AF74,MATCH('Calcs - New values'!AB$3,'APT Data'!$A$1:$AF$1,0))+((('Calcs - ACA values'!Z76)-(INDEX('APT Data'!$A74:$AF74,MATCH('Calcs - New values'!AB$3,'APT Data'!$A$1:$AF$1,0))))*$A$1),'Calcs - ACA values'!Z76*$A$1)</f>
        <v>119518.70019999999</v>
      </c>
      <c r="AC76" s="27">
        <f>IFERROR(INDEX('APT Data'!$A74:$AF74,MATCH('Calcs - New values'!AC$3,'APT Data'!$A$1:$AF$1,0))+((('Calcs - ACA values'!AA76)-(INDEX('APT Data'!$A74:$AF74,MATCH('Calcs - New values'!AC$3,'APT Data'!$A$1:$AF$1,0))))*$A$1),'Calcs - ACA values'!AA76*$A$1)</f>
        <v>119518.70019999999</v>
      </c>
      <c r="AD76" s="27">
        <f>IFERROR(INDEX('APT Data'!$A74:$AF74,MATCH('Calcs - New values'!AD$3,'APT Data'!$A$1:$AF$1,0))+((('Calcs - ACA values'!AB76)-(INDEX('APT Data'!$A74:$AF74,MATCH('Calcs - New values'!AD$3,'APT Data'!$A$1:$AF$1,0))))*$A$1),'Calcs - ACA values'!AB76*$A$1)</f>
        <v>4565.6550000000007</v>
      </c>
      <c r="AE76" s="27">
        <f>IFERROR(INDEX('APT Data'!$A74:$AF74,MATCH('Calcs - New values'!AE$3,'APT Data'!$A$1:$AF$1,0))+((('Calcs - ACA values'!AC76)-(INDEX('APT Data'!$A74:$AF74,MATCH('Calcs - New values'!AE$3,'APT Data'!$A$1:$AF$1,0))))*$A$1),'Calcs - ACA values'!AC76*$A$1)</f>
        <v>7102.130000000001</v>
      </c>
      <c r="AF76" s="27">
        <f>IFERROR(INDEX('APT Data'!$A74:$AF74,MATCH('Calcs - New values'!AF$3,'APT Data'!$A$1:$AF$1,0))+((('Calcs - ACA values'!AD76)-(INDEX('APT Data'!$A74:$AF74,MATCH('Calcs - New values'!AF$3,'APT Data'!$A$1:$AF$1,0))))*$A$1),'Calcs - ACA values'!AD76*$A$1)</f>
        <v>0</v>
      </c>
      <c r="AG76" s="27">
        <f>IFERROR(INDEX('APT Data'!$A74:$AF74,MATCH('Calcs - New values'!AG$3,'APT Data'!$A$1:$AF$1,0))+((('Calcs - ACA values'!AE76)-(INDEX('APT Data'!$A74:$AF74,MATCH('Calcs - New values'!AG$3,'APT Data'!$A$1:$AF$1,0))))*$A$1),'Calcs - ACA values'!AE76*$A$1)</f>
        <v>91.31310000000002</v>
      </c>
      <c r="AH76" s="27">
        <f>IFERROR(INDEX('APT Data'!$A74:$AF74,MATCH('Calcs - New values'!AH$3,'APT Data'!$A$1:$AF$1,0))+((('Calcs - ACA values'!AF76)-(INDEX('APT Data'!$A74:$AF74,MATCH('Calcs - New values'!AH$3,'APT Data'!$A$1:$AF$1,0))))*$A$1),'Calcs - ACA values'!AF76*$A$1)</f>
        <v>130.88211000000001</v>
      </c>
    </row>
    <row r="77" spans="1:34" x14ac:dyDescent="0.35">
      <c r="A77" s="11">
        <v>803</v>
      </c>
      <c r="B77" s="11" t="b">
        <f>A77='Calcs - ACA values'!A77</f>
        <v>1</v>
      </c>
      <c r="C77" s="11" t="b">
        <f>A77='APT Data'!A75</f>
        <v>1</v>
      </c>
      <c r="D77" s="18" t="s">
        <v>79</v>
      </c>
      <c r="E77" s="27">
        <f>IFERROR(INDEX('APT Data'!$A75:$AF75,MATCH('Calcs - New values'!E$3,'APT Data'!$A$1:$AF$1,0))+((('Calcs - ACA values'!C77)-(INDEX('APT Data'!$A75:$AF75,MATCH('Calcs - New values'!E$3,'APT Data'!$A$1:$AF$1,0))))*$A$1),'Calcs - ACA values'!C77*$A$1)</f>
        <v>3052.091457</v>
      </c>
      <c r="F77" s="27">
        <f>IFERROR(INDEX('APT Data'!$A75:$AF75,MATCH('Calcs - New values'!F$3,'APT Data'!$A$1:$AF$1,0))+((('Calcs - ACA values'!D77)-(INDEX('APT Data'!$A75:$AF75,MATCH('Calcs - New values'!F$3,'APT Data'!$A$1:$AF$1,0))))*$A$1),'Calcs - ACA values'!D77*$A$1)</f>
        <v>4304.0004360000003</v>
      </c>
      <c r="G77" s="27">
        <f>IFERROR(INDEX('APT Data'!$A75:$AF75,MATCH('Calcs - New values'!G$3,'APT Data'!$A$1:$AF$1,0))+((('Calcs - ACA values'!E77)-(INDEX('APT Data'!$A75:$AF75,MATCH('Calcs - New values'!G$3,'APT Data'!$A$1:$AF$1,0))))*$A$1),'Calcs - ACA values'!E77*$A$1)</f>
        <v>4850.3070170000001</v>
      </c>
      <c r="H77" s="27">
        <f>IFERROR(INDEX('APT Data'!$A75:$AF75,MATCH('Calcs - New values'!H$3,'APT Data'!$A$1:$AF$1,0))+((('Calcs - ACA values'!F77)-(INDEX('APT Data'!$A75:$AF75,MATCH('Calcs - New values'!H$3,'APT Data'!$A$1:$AF$1,0))))*$A$1),'Calcs - ACA values'!F77*$A$1)</f>
        <v>561.94292499999995</v>
      </c>
      <c r="I77" s="27">
        <f>IFERROR(INDEX('APT Data'!$A75:$AF75,MATCH('Calcs - New values'!I$3,'APT Data'!$A$1:$AF$1,0))+((('Calcs - ACA values'!G77)-(INDEX('APT Data'!$A75:$AF75,MATCH('Calcs - New values'!I$3,'APT Data'!$A$1:$AF$1,0))))*$A$1),'Calcs - ACA values'!G77*$A$1)</f>
        <v>820.93056000000001</v>
      </c>
      <c r="J77" s="27">
        <f>IFERROR(INDEX('APT Data'!$A75:$AF75,MATCH('Calcs - New values'!J$3,'APT Data'!$A$1:$AF$1,0))+((('Calcs - ACA values'!H77)-(INDEX('APT Data'!$A75:$AF75,MATCH('Calcs - New values'!J$3,'APT Data'!$A$1:$AF$1,0))))*$A$1),'Calcs - ACA values'!H77*$A$1)</f>
        <v>449.55613999999997</v>
      </c>
      <c r="K77" s="27">
        <f>IFERROR(INDEX('APT Data'!$A75:$AF75,MATCH('Calcs - New values'!K$3,'APT Data'!$A$1:$AF$1,0))+((('Calcs - ACA values'!I77)-(INDEX('APT Data'!$A75:$AF75,MATCH('Calcs - New values'!K$3,'APT Data'!$A$1:$AF$1,0))))*$A$1),'Calcs - ACA values'!I77*$A$1)</f>
        <v>449.55613999999997</v>
      </c>
      <c r="L77" s="27">
        <f>IFERROR(INDEX('APT Data'!$A75:$AF75,MATCH('Calcs - New values'!L$3,'APT Data'!$A$1:$AF$1,0))+((('Calcs - ACA values'!J77)-(INDEX('APT Data'!$A75:$AF75,MATCH('Calcs - New values'!L$3,'APT Data'!$A$1:$AF$1,0))))*$A$1),'Calcs - ACA values'!J77*$A$1)</f>
        <v>605.91958</v>
      </c>
      <c r="M77" s="27">
        <f>IFERROR(INDEX('APT Data'!$A75:$AF75,MATCH('Calcs - New values'!M$3,'APT Data'!$A$1:$AF$1,0))+((('Calcs - ACA values'!K77)-(INDEX('APT Data'!$A75:$AF75,MATCH('Calcs - New values'!M$3,'APT Data'!$A$1:$AF$1,0))))*$A$1),'Calcs - ACA values'!K77*$A$1)</f>
        <v>845.35503500000004</v>
      </c>
      <c r="N77" s="27">
        <f>IFERROR(INDEX('APT Data'!$A75:$AF75,MATCH('Calcs - New values'!N$3,'APT Data'!$A$1:$AF$1,0))+((('Calcs - ACA values'!L77)-(INDEX('APT Data'!$A75:$AF75,MATCH('Calcs - New values'!N$3,'APT Data'!$A$1:$AF$1,0))))*$A$1),'Calcs - ACA values'!L77*$A$1)</f>
        <v>464.21802500000001</v>
      </c>
      <c r="O77" s="27">
        <f>IFERROR(INDEX('APT Data'!$A75:$AF75,MATCH('Calcs - New values'!O$3,'APT Data'!$A$1:$AF$1,0))+((('Calcs - ACA values'!M77)-(INDEX('APT Data'!$A75:$AF75,MATCH('Calcs - New values'!O$3,'APT Data'!$A$1:$AF$1,0))))*$A$1),'Calcs - ACA values'!M77*$A$1)</f>
        <v>664.55812000000003</v>
      </c>
      <c r="P77" s="27">
        <f>IFERROR(INDEX('APT Data'!$A75:$AF75,MATCH('Calcs - New values'!P$3,'APT Data'!$A$1:$AF$1,0))+((('Calcs - ACA values'!N77)-(INDEX('APT Data'!$A75:$AF75,MATCH('Calcs - New values'!P$3,'APT Data'!$A$1:$AF$1,0))))*$A$1),'Calcs - ACA values'!N77*$A$1)</f>
        <v>434.89425500000004</v>
      </c>
      <c r="Q77" s="27">
        <f>IFERROR(INDEX('APT Data'!$A75:$AF75,MATCH('Calcs - New values'!Q$3,'APT Data'!$A$1:$AF$1,0))+((('Calcs - ACA values'!O77)-(INDEX('APT Data'!$A75:$AF75,MATCH('Calcs - New values'!Q$3,'APT Data'!$A$1:$AF$1,0))))*$A$1),'Calcs - ACA values'!O77*$A$1)</f>
        <v>615.69117000000006</v>
      </c>
      <c r="R77" s="27">
        <f>IFERROR(INDEX('APT Data'!$A75:$AF75,MATCH('Calcs - New values'!R$3,'APT Data'!$A$1:$AF$1,0))+((('Calcs - ACA values'!P77)-(INDEX('APT Data'!$A75:$AF75,MATCH('Calcs - New values'!R$3,'APT Data'!$A$1:$AF$1,0))))*$A$1),'Calcs - ACA values'!P77*$A$1)</f>
        <v>400.68919</v>
      </c>
      <c r="S77" s="27">
        <f>IFERROR(INDEX('APT Data'!$A75:$AF75,MATCH('Calcs - New values'!S$3,'APT Data'!$A$1:$AF$1,0))+((('Calcs - ACA values'!Q77)-(INDEX('APT Data'!$A75:$AF75,MATCH('Calcs - New values'!S$3,'APT Data'!$A$1:$AF$1,0))))*$A$1),'Calcs - ACA values'!Q77*$A$1)</f>
        <v>566.83321999999998</v>
      </c>
      <c r="T77" s="27">
        <f>IFERROR(INDEX('APT Data'!$A75:$AF75,MATCH('Calcs - New values'!T$3,'APT Data'!$A$1:$AF$1,0))+((('Calcs - ACA values'!R77)-(INDEX('APT Data'!$A75:$AF75,MATCH('Calcs - New values'!T$3,'APT Data'!$A$1:$AF$1,0))))*$A$1),'Calcs - ACA values'!R77*$A$1)</f>
        <v>254.09734</v>
      </c>
      <c r="U77" s="27">
        <f>IFERROR(INDEX('APT Data'!$A75:$AF75,MATCH('Calcs - New values'!U$3,'APT Data'!$A$1:$AF$1,0))+((('Calcs - ACA values'!S77)-(INDEX('APT Data'!$A75:$AF75,MATCH('Calcs - New values'!U$3,'APT Data'!$A$1:$AF$1,0))))*$A$1),'Calcs - ACA values'!S77*$A$1)</f>
        <v>405.57948500000003</v>
      </c>
      <c r="V77" s="27">
        <f>IFERROR(INDEX('APT Data'!$A75:$AF75,MATCH('Calcs - New values'!V$3,'APT Data'!$A$1:$AF$1,0))+((('Calcs - ACA values'!T77)-(INDEX('APT Data'!$A75:$AF75,MATCH('Calcs - New values'!V$3,'APT Data'!$A$1:$AF$1,0))))*$A$1),'Calcs - ACA values'!T77*$A$1)</f>
        <v>210.12068499999998</v>
      </c>
      <c r="W77" s="27">
        <f>IFERROR(INDEX('APT Data'!$A75:$AF75,MATCH('Calcs - New values'!W$3,'APT Data'!$A$1:$AF$1,0))+((('Calcs - ACA values'!U77)-(INDEX('APT Data'!$A75:$AF75,MATCH('Calcs - New values'!W$3,'APT Data'!$A$1:$AF$1,0))))*$A$1),'Calcs - ACA values'!U77*$A$1)</f>
        <v>302.96429000000001</v>
      </c>
      <c r="X77" s="27">
        <f>IFERROR(INDEX('APT Data'!$A75:$AF75,MATCH('Calcs - New values'!X$3,'APT Data'!$A$1:$AF$1,0))+((('Calcs - ACA values'!V77)-(INDEX('APT Data'!$A75:$AF75,MATCH('Calcs - New values'!X$3,'APT Data'!$A$1:$AF$1,0))))*$A$1),'Calcs - ACA values'!V77*$A$1)</f>
        <v>1070.1376049999999</v>
      </c>
      <c r="Y77" s="27">
        <f>IFERROR(INDEX('APT Data'!$A75:$AF75,MATCH('Calcs - New values'!Y$3,'APT Data'!$A$1:$AF$1,0))+((('Calcs - ACA values'!W77)-(INDEX('APT Data'!$A75:$AF75,MATCH('Calcs - New values'!Y$3,'APT Data'!$A$1:$AF$1,0))))*$A$1),'Calcs - ACA values'!W77*$A$1)</f>
        <v>1622.3089400000001</v>
      </c>
      <c r="Z77" s="27">
        <f>IFERROR(INDEX('APT Data'!$A75:$AF75,MATCH('Calcs - New values'!Z$3,'APT Data'!$A$1:$AF$1,0))+((('Calcs - ACA values'!X77)-(INDEX('APT Data'!$A75:$AF75,MATCH('Calcs - New values'!Z$3,'APT Data'!$A$1:$AF$1,0))))*$A$1),'Calcs - ACA values'!X77*$A$1)</f>
        <v>537.50945000000002</v>
      </c>
      <c r="AA77" s="27">
        <f>IFERROR(INDEX('APT Data'!$A75:$AF75,MATCH('Calcs - New values'!AA$3,'APT Data'!$A$1:$AF$1,0))+((('Calcs - ACA values'!Y77)-(INDEX('APT Data'!$A75:$AF75,MATCH('Calcs - New values'!AA$3,'APT Data'!$A$1:$AF$1,0))))*$A$1),'Calcs - ACA values'!Y77*$A$1)</f>
        <v>1451.2836150000001</v>
      </c>
      <c r="AB77" s="27">
        <f>IFERROR(INDEX('APT Data'!$A75:$AF75,MATCH('Calcs - New values'!AB$3,'APT Data'!$A$1:$AF$1,0))+((('Calcs - ACA values'!Z77)-(INDEX('APT Data'!$A75:$AF75,MATCH('Calcs - New values'!AB$3,'APT Data'!$A$1:$AF$1,0))))*$A$1),'Calcs - ACA values'!Z77*$A$1)</f>
        <v>115125.2332</v>
      </c>
      <c r="AC77" s="27">
        <f>IFERROR(INDEX('APT Data'!$A75:$AF75,MATCH('Calcs - New values'!AC$3,'APT Data'!$A$1:$AF$1,0))+((('Calcs - ACA values'!AA77)-(INDEX('APT Data'!$A75:$AF75,MATCH('Calcs - New values'!AC$3,'APT Data'!$A$1:$AF$1,0))))*$A$1),'Calcs - ACA values'!AA77*$A$1)</f>
        <v>115125.2332</v>
      </c>
      <c r="AD77" s="27">
        <f>IFERROR(INDEX('APT Data'!$A75:$AF75,MATCH('Calcs - New values'!AD$3,'APT Data'!$A$1:$AF$1,0))+((('Calcs - ACA values'!AB77)-(INDEX('APT Data'!$A75:$AF75,MATCH('Calcs - New values'!AD$3,'APT Data'!$A$1:$AF$1,0))))*$A$1),'Calcs - ACA values'!AB77*$A$1)</f>
        <v>43978.23</v>
      </c>
      <c r="AE77" s="27">
        <f>IFERROR(INDEX('APT Data'!$A75:$AF75,MATCH('Calcs - New values'!AE$3,'APT Data'!$A$1:$AF$1,0))+((('Calcs - ACA values'!AC77)-(INDEX('APT Data'!$A75:$AF75,MATCH('Calcs - New values'!AE$3,'APT Data'!$A$1:$AF$1,0))))*$A$1),'Calcs - ACA values'!AC77*$A$1)</f>
        <v>68410.58</v>
      </c>
      <c r="AF77" s="27">
        <f>IFERROR(INDEX('APT Data'!$A75:$AF75,MATCH('Calcs - New values'!AF$3,'APT Data'!$A$1:$AF$1,0))+((('Calcs - ACA values'!AD77)-(INDEX('APT Data'!$A75:$AF75,MATCH('Calcs - New values'!AF$3,'APT Data'!$A$1:$AF$1,0))))*$A$1),'Calcs - ACA values'!AD77*$A$1)</f>
        <v>0</v>
      </c>
      <c r="AG77" s="27">
        <f>IFERROR(INDEX('APT Data'!$A75:$AF75,MATCH('Calcs - New values'!AG$3,'APT Data'!$A$1:$AF$1,0))+((('Calcs - ACA values'!AE77)-(INDEX('APT Data'!$A75:$AF75,MATCH('Calcs - New values'!AG$3,'APT Data'!$A$1:$AF$1,0))))*$A$1),'Calcs - ACA values'!AE77*$A$1)</f>
        <v>91.31310000000002</v>
      </c>
      <c r="AH77" s="27">
        <f>IFERROR(INDEX('APT Data'!$A75:$AF75,MATCH('Calcs - New values'!AH$3,'APT Data'!$A$1:$AF$1,0))+((('Calcs - ACA values'!AF77)-(INDEX('APT Data'!$A75:$AF75,MATCH('Calcs - New values'!AH$3,'APT Data'!$A$1:$AF$1,0))))*$A$1),'Calcs - ACA values'!AF77*$A$1)</f>
        <v>130.88211000000001</v>
      </c>
    </row>
    <row r="78" spans="1:34" x14ac:dyDescent="0.35">
      <c r="A78" s="11">
        <v>805</v>
      </c>
      <c r="B78" s="11" t="b">
        <f>A78='Calcs - ACA values'!A78</f>
        <v>1</v>
      </c>
      <c r="C78" s="11" t="b">
        <f>A78='APT Data'!A76</f>
        <v>1</v>
      </c>
      <c r="D78" s="18" t="s">
        <v>80</v>
      </c>
      <c r="E78" s="27">
        <f>IFERROR(INDEX('APT Data'!$A76:$AF76,MATCH('Calcs - New values'!E$3,'APT Data'!$A$1:$AF$1,0))+((('Calcs - ACA values'!C78)-(INDEX('APT Data'!$A76:$AF76,MATCH('Calcs - New values'!E$3,'APT Data'!$A$1:$AF$1,0))))*$A$1),'Calcs - ACA values'!C78*$A$1)</f>
        <v>3134.2212</v>
      </c>
      <c r="F78" s="27">
        <f>IFERROR(INDEX('APT Data'!$A76:$AF76,MATCH('Calcs - New values'!F$3,'APT Data'!$A$1:$AF$1,0))+((('Calcs - ACA values'!D78)-(INDEX('APT Data'!$A76:$AF76,MATCH('Calcs - New values'!F$3,'APT Data'!$A$1:$AF$1,0))))*$A$1),'Calcs - ACA values'!D78*$A$1)</f>
        <v>4419.8238899999997</v>
      </c>
      <c r="G78" s="27">
        <f>IFERROR(INDEX('APT Data'!$A76:$AF76,MATCH('Calcs - New values'!G$3,'APT Data'!$A$1:$AF$1,0))+((('Calcs - ACA values'!E78)-(INDEX('APT Data'!$A76:$AF76,MATCH('Calcs - New values'!G$3,'APT Data'!$A$1:$AF$1,0))))*$A$1),'Calcs - ACA values'!E78*$A$1)</f>
        <v>4980.8324199999997</v>
      </c>
      <c r="H78" s="27">
        <f>IFERROR(INDEX('APT Data'!$A76:$AF76,MATCH('Calcs - New values'!H$3,'APT Data'!$A$1:$AF$1,0))+((('Calcs - ACA values'!F78)-(INDEX('APT Data'!$A76:$AF76,MATCH('Calcs - New values'!H$3,'APT Data'!$A$1:$AF$1,0))))*$A$1),'Calcs - ACA values'!F78*$A$1)</f>
        <v>575</v>
      </c>
      <c r="I78" s="27">
        <f>IFERROR(INDEX('APT Data'!$A76:$AF76,MATCH('Calcs - New values'!I$3,'APT Data'!$A$1:$AF$1,0))+((('Calcs - ACA values'!G78)-(INDEX('APT Data'!$A76:$AF76,MATCH('Calcs - New values'!I$3,'APT Data'!$A$1:$AF$1,0))))*$A$1),'Calcs - ACA values'!G78*$A$1)</f>
        <v>840</v>
      </c>
      <c r="J78" s="27">
        <f>IFERROR(INDEX('APT Data'!$A76:$AF76,MATCH('Calcs - New values'!J$3,'APT Data'!$A$1:$AF$1,0))+((('Calcs - ACA values'!H78)-(INDEX('APT Data'!$A76:$AF76,MATCH('Calcs - New values'!J$3,'APT Data'!$A$1:$AF$1,0))))*$A$1),'Calcs - ACA values'!H78*$A$1)</f>
        <v>460</v>
      </c>
      <c r="K78" s="27">
        <f>IFERROR(INDEX('APT Data'!$A76:$AF76,MATCH('Calcs - New values'!K$3,'APT Data'!$A$1:$AF$1,0))+((('Calcs - ACA values'!I78)-(INDEX('APT Data'!$A76:$AF76,MATCH('Calcs - New values'!K$3,'APT Data'!$A$1:$AF$1,0))))*$A$1),'Calcs - ACA values'!I78*$A$1)</f>
        <v>460</v>
      </c>
      <c r="L78" s="27">
        <f>IFERROR(INDEX('APT Data'!$A76:$AF76,MATCH('Calcs - New values'!L$3,'APT Data'!$A$1:$AF$1,0))+((('Calcs - ACA values'!J78)-(INDEX('APT Data'!$A76:$AF76,MATCH('Calcs - New values'!L$3,'APT Data'!$A$1:$AF$1,0))))*$A$1),'Calcs - ACA values'!J78*$A$1)</f>
        <v>620</v>
      </c>
      <c r="M78" s="27">
        <f>IFERROR(INDEX('APT Data'!$A76:$AF76,MATCH('Calcs - New values'!M$3,'APT Data'!$A$1:$AF$1,0))+((('Calcs - ACA values'!K78)-(INDEX('APT Data'!$A76:$AF76,MATCH('Calcs - New values'!M$3,'APT Data'!$A$1:$AF$1,0))))*$A$1),'Calcs - ACA values'!K78*$A$1)</f>
        <v>865</v>
      </c>
      <c r="N78" s="27">
        <f>IFERROR(INDEX('APT Data'!$A76:$AF76,MATCH('Calcs - New values'!N$3,'APT Data'!$A$1:$AF$1,0))+((('Calcs - ACA values'!L78)-(INDEX('APT Data'!$A76:$AF76,MATCH('Calcs - New values'!N$3,'APT Data'!$A$1:$AF$1,0))))*$A$1),'Calcs - ACA values'!L78*$A$1)</f>
        <v>475</v>
      </c>
      <c r="O78" s="27">
        <f>IFERROR(INDEX('APT Data'!$A76:$AF76,MATCH('Calcs - New values'!O$3,'APT Data'!$A$1:$AF$1,0))+((('Calcs - ACA values'!M78)-(INDEX('APT Data'!$A76:$AF76,MATCH('Calcs - New values'!O$3,'APT Data'!$A$1:$AF$1,0))))*$A$1),'Calcs - ACA values'!M78*$A$1)</f>
        <v>680</v>
      </c>
      <c r="P78" s="27">
        <f>IFERROR(INDEX('APT Data'!$A76:$AF76,MATCH('Calcs - New values'!P$3,'APT Data'!$A$1:$AF$1,0))+((('Calcs - ACA values'!N78)-(INDEX('APT Data'!$A76:$AF76,MATCH('Calcs - New values'!P$3,'APT Data'!$A$1:$AF$1,0))))*$A$1),'Calcs - ACA values'!N78*$A$1)</f>
        <v>445</v>
      </c>
      <c r="Q78" s="27">
        <f>IFERROR(INDEX('APT Data'!$A76:$AF76,MATCH('Calcs - New values'!Q$3,'APT Data'!$A$1:$AF$1,0))+((('Calcs - ACA values'!O78)-(INDEX('APT Data'!$A76:$AF76,MATCH('Calcs - New values'!Q$3,'APT Data'!$A$1:$AF$1,0))))*$A$1),'Calcs - ACA values'!O78*$A$1)</f>
        <v>630</v>
      </c>
      <c r="R78" s="27">
        <f>IFERROR(INDEX('APT Data'!$A76:$AF76,MATCH('Calcs - New values'!R$3,'APT Data'!$A$1:$AF$1,0))+((('Calcs - ACA values'!P78)-(INDEX('APT Data'!$A76:$AF76,MATCH('Calcs - New values'!R$3,'APT Data'!$A$1:$AF$1,0))))*$A$1),'Calcs - ACA values'!P78*$A$1)</f>
        <v>410</v>
      </c>
      <c r="S78" s="27">
        <f>IFERROR(INDEX('APT Data'!$A76:$AF76,MATCH('Calcs - New values'!S$3,'APT Data'!$A$1:$AF$1,0))+((('Calcs - ACA values'!Q78)-(INDEX('APT Data'!$A76:$AF76,MATCH('Calcs - New values'!S$3,'APT Data'!$A$1:$AF$1,0))))*$A$1),'Calcs - ACA values'!Q78*$A$1)</f>
        <v>580</v>
      </c>
      <c r="T78" s="27">
        <f>IFERROR(INDEX('APT Data'!$A76:$AF76,MATCH('Calcs - New values'!T$3,'APT Data'!$A$1:$AF$1,0))+((('Calcs - ACA values'!R78)-(INDEX('APT Data'!$A76:$AF76,MATCH('Calcs - New values'!T$3,'APT Data'!$A$1:$AF$1,0))))*$A$1),'Calcs - ACA values'!R78*$A$1)</f>
        <v>260</v>
      </c>
      <c r="U78" s="27">
        <f>IFERROR(INDEX('APT Data'!$A76:$AF76,MATCH('Calcs - New values'!U$3,'APT Data'!$A$1:$AF$1,0))+((('Calcs - ACA values'!S78)-(INDEX('APT Data'!$A76:$AF76,MATCH('Calcs - New values'!U$3,'APT Data'!$A$1:$AF$1,0))))*$A$1),'Calcs - ACA values'!S78*$A$1)</f>
        <v>415</v>
      </c>
      <c r="V78" s="27">
        <f>IFERROR(INDEX('APT Data'!$A76:$AF76,MATCH('Calcs - New values'!V$3,'APT Data'!$A$1:$AF$1,0))+((('Calcs - ACA values'!T78)-(INDEX('APT Data'!$A76:$AF76,MATCH('Calcs - New values'!V$3,'APT Data'!$A$1:$AF$1,0))))*$A$1),'Calcs - ACA values'!T78*$A$1)</f>
        <v>215</v>
      </c>
      <c r="W78" s="27">
        <f>IFERROR(INDEX('APT Data'!$A76:$AF76,MATCH('Calcs - New values'!W$3,'APT Data'!$A$1:$AF$1,0))+((('Calcs - ACA values'!U78)-(INDEX('APT Data'!$A76:$AF76,MATCH('Calcs - New values'!W$3,'APT Data'!$A$1:$AF$1,0))))*$A$1),'Calcs - ACA values'!U78*$A$1)</f>
        <v>310</v>
      </c>
      <c r="X78" s="27">
        <f>IFERROR(INDEX('APT Data'!$A76:$AF76,MATCH('Calcs - New values'!X$3,'APT Data'!$A$1:$AF$1,0))+((('Calcs - ACA values'!V78)-(INDEX('APT Data'!$A76:$AF76,MATCH('Calcs - New values'!X$3,'APT Data'!$A$1:$AF$1,0))))*$A$1),'Calcs - ACA values'!V78*$A$1)</f>
        <v>1095</v>
      </c>
      <c r="Y78" s="27">
        <f>IFERROR(INDEX('APT Data'!$A76:$AF76,MATCH('Calcs - New values'!Y$3,'APT Data'!$A$1:$AF$1,0))+((('Calcs - ACA values'!W78)-(INDEX('APT Data'!$A76:$AF76,MATCH('Calcs - New values'!Y$3,'APT Data'!$A$1:$AF$1,0))))*$A$1),'Calcs - ACA values'!W78*$A$1)</f>
        <v>1660</v>
      </c>
      <c r="Z78" s="27">
        <f>IFERROR(INDEX('APT Data'!$A76:$AF76,MATCH('Calcs - New values'!Z$3,'APT Data'!$A$1:$AF$1,0))+((('Calcs - ACA values'!X78)-(INDEX('APT Data'!$A76:$AF76,MATCH('Calcs - New values'!Z$3,'APT Data'!$A$1:$AF$1,0))))*$A$1),'Calcs - ACA values'!X78*$A$1)</f>
        <v>550</v>
      </c>
      <c r="AA78" s="27">
        <f>IFERROR(INDEX('APT Data'!$A76:$AF76,MATCH('Calcs - New values'!AA$3,'APT Data'!$A$1:$AF$1,0))+((('Calcs - ACA values'!Y78)-(INDEX('APT Data'!$A76:$AF76,MATCH('Calcs - New values'!AA$3,'APT Data'!$A$1:$AF$1,0))))*$A$1),'Calcs - ACA values'!Y78*$A$1)</f>
        <v>1485</v>
      </c>
      <c r="AB78" s="27">
        <f>IFERROR(INDEX('APT Data'!$A76:$AF76,MATCH('Calcs - New values'!AB$3,'APT Data'!$A$1:$AF$1,0))+((('Calcs - ACA values'!Z78)-(INDEX('APT Data'!$A76:$AF76,MATCH('Calcs - New values'!AB$3,'APT Data'!$A$1:$AF$1,0))))*$A$1),'Calcs - ACA values'!Z78*$A$1)</f>
        <v>117800</v>
      </c>
      <c r="AC78" s="27">
        <f>IFERROR(INDEX('APT Data'!$A76:$AF76,MATCH('Calcs - New values'!AC$3,'APT Data'!$A$1:$AF$1,0))+((('Calcs - ACA values'!AA78)-(INDEX('APT Data'!$A76:$AF76,MATCH('Calcs - New values'!AC$3,'APT Data'!$A$1:$AF$1,0))))*$A$1),'Calcs - ACA values'!AA78*$A$1)</f>
        <v>117800</v>
      </c>
      <c r="AD78" s="27">
        <f>IFERROR(INDEX('APT Data'!$A76:$AF76,MATCH('Calcs - New values'!AD$3,'APT Data'!$A$1:$AF$1,0))+((('Calcs - ACA values'!AB78)-(INDEX('APT Data'!$A76:$AF76,MATCH('Calcs - New values'!AD$3,'APT Data'!$A$1:$AF$1,0))))*$A$1),'Calcs - ACA values'!AB78*$A$1)</f>
        <v>4500</v>
      </c>
      <c r="AE78" s="27">
        <f>IFERROR(INDEX('APT Data'!$A76:$AF76,MATCH('Calcs - New values'!AE$3,'APT Data'!$A$1:$AF$1,0))+((('Calcs - ACA values'!AC78)-(INDEX('APT Data'!$A76:$AF76,MATCH('Calcs - New values'!AE$3,'APT Data'!$A$1:$AF$1,0))))*$A$1),'Calcs - ACA values'!AC78*$A$1)</f>
        <v>7000</v>
      </c>
      <c r="AF78" s="27">
        <f>IFERROR(INDEX('APT Data'!$A76:$AF76,MATCH('Calcs - New values'!AF$3,'APT Data'!$A$1:$AF$1,0))+((('Calcs - ACA values'!AD78)-(INDEX('APT Data'!$A76:$AF76,MATCH('Calcs - New values'!AF$3,'APT Data'!$A$1:$AF$1,0))))*$A$1),'Calcs - ACA values'!AD78*$A$1)</f>
        <v>0</v>
      </c>
      <c r="AG78" s="27">
        <f>IFERROR(INDEX('APT Data'!$A76:$AF76,MATCH('Calcs - New values'!AG$3,'APT Data'!$A$1:$AF$1,0))+((('Calcs - ACA values'!AE78)-(INDEX('APT Data'!$A76:$AF76,MATCH('Calcs - New values'!AG$3,'APT Data'!$A$1:$AF$1,0))))*$A$1),'Calcs - ACA values'!AE78*$A$1)</f>
        <v>900</v>
      </c>
      <c r="AH78" s="27">
        <f>IFERROR(INDEX('APT Data'!$A76:$AF76,MATCH('Calcs - New values'!AH$3,'APT Data'!$A$1:$AF$1,0))+((('Calcs - ACA values'!AF78)-(INDEX('APT Data'!$A76:$AF76,MATCH('Calcs - New values'!AH$3,'APT Data'!$A$1:$AF$1,0))))*$A$1),'Calcs - ACA values'!AF78*$A$1)</f>
        <v>1290</v>
      </c>
    </row>
    <row r="79" spans="1:34" x14ac:dyDescent="0.35">
      <c r="A79" s="11">
        <v>806</v>
      </c>
      <c r="B79" s="11" t="b">
        <f>A79='Calcs - ACA values'!A79</f>
        <v>1</v>
      </c>
      <c r="C79" s="11" t="b">
        <f>A79='APT Data'!A77</f>
        <v>1</v>
      </c>
      <c r="D79" s="18" t="s">
        <v>81</v>
      </c>
      <c r="E79" s="27">
        <f>IFERROR(INDEX('APT Data'!$A77:$AF77,MATCH('Calcs - New values'!E$3,'APT Data'!$A$1:$AF$1,0))+((('Calcs - ACA values'!C79)-(INDEX('APT Data'!$A77:$AF77,MATCH('Calcs - New values'!E$3,'APT Data'!$A$1:$AF$1,0))))*$A$1),'Calcs - ACA values'!C79*$A$1)</f>
        <v>3140.5320000000002</v>
      </c>
      <c r="F79" s="27">
        <f>IFERROR(INDEX('APT Data'!$A77:$AF77,MATCH('Calcs - New values'!F$3,'APT Data'!$A$1:$AF$1,0))+((('Calcs - ACA values'!D79)-(INDEX('APT Data'!$A77:$AF77,MATCH('Calcs - New values'!F$3,'APT Data'!$A$1:$AF$1,0))))*$A$1),'Calcs - ACA values'!D79*$A$1)</f>
        <v>4421.5319999999992</v>
      </c>
      <c r="G79" s="27">
        <f>IFERROR(INDEX('APT Data'!$A77:$AF77,MATCH('Calcs - New values'!G$3,'APT Data'!$A$1:$AF$1,0))+((('Calcs - ACA values'!E79)-(INDEX('APT Data'!$A77:$AF77,MATCH('Calcs - New values'!G$3,'APT Data'!$A$1:$AF$1,0))))*$A$1),'Calcs - ACA values'!E79*$A$1)</f>
        <v>4980.5319999999992</v>
      </c>
      <c r="H79" s="27">
        <f>IFERROR(INDEX('APT Data'!$A77:$AF77,MATCH('Calcs - New values'!H$3,'APT Data'!$A$1:$AF$1,0))+((('Calcs - ACA values'!F79)-(INDEX('APT Data'!$A77:$AF77,MATCH('Calcs - New values'!H$3,'APT Data'!$A$1:$AF$1,0))))*$A$1),'Calcs - ACA values'!F79*$A$1)</f>
        <v>575</v>
      </c>
      <c r="I79" s="27">
        <f>IFERROR(INDEX('APT Data'!$A77:$AF77,MATCH('Calcs - New values'!I$3,'APT Data'!$A$1:$AF$1,0))+((('Calcs - ACA values'!G79)-(INDEX('APT Data'!$A77:$AF77,MATCH('Calcs - New values'!I$3,'APT Data'!$A$1:$AF$1,0))))*$A$1),'Calcs - ACA values'!G79*$A$1)</f>
        <v>840</v>
      </c>
      <c r="J79" s="27">
        <f>IFERROR(INDEX('APT Data'!$A77:$AF77,MATCH('Calcs - New values'!J$3,'APT Data'!$A$1:$AF$1,0))+((('Calcs - ACA values'!H79)-(INDEX('APT Data'!$A77:$AF77,MATCH('Calcs - New values'!J$3,'APT Data'!$A$1:$AF$1,0))))*$A$1),'Calcs - ACA values'!H79*$A$1)</f>
        <v>460</v>
      </c>
      <c r="K79" s="27">
        <f>IFERROR(INDEX('APT Data'!$A77:$AF77,MATCH('Calcs - New values'!K$3,'APT Data'!$A$1:$AF$1,0))+((('Calcs - ACA values'!I79)-(INDEX('APT Data'!$A77:$AF77,MATCH('Calcs - New values'!K$3,'APT Data'!$A$1:$AF$1,0))))*$A$1),'Calcs - ACA values'!I79*$A$1)</f>
        <v>460</v>
      </c>
      <c r="L79" s="27">
        <f>IFERROR(INDEX('APT Data'!$A77:$AF77,MATCH('Calcs - New values'!L$3,'APT Data'!$A$1:$AF$1,0))+((('Calcs - ACA values'!J79)-(INDEX('APT Data'!$A77:$AF77,MATCH('Calcs - New values'!L$3,'APT Data'!$A$1:$AF$1,0))))*$A$1),'Calcs - ACA values'!J79*$A$1)</f>
        <v>620</v>
      </c>
      <c r="M79" s="27">
        <f>IFERROR(INDEX('APT Data'!$A77:$AF77,MATCH('Calcs - New values'!M$3,'APT Data'!$A$1:$AF$1,0))+((('Calcs - ACA values'!K79)-(INDEX('APT Data'!$A77:$AF77,MATCH('Calcs - New values'!M$3,'APT Data'!$A$1:$AF$1,0))))*$A$1),'Calcs - ACA values'!K79*$A$1)</f>
        <v>865</v>
      </c>
      <c r="N79" s="27">
        <f>IFERROR(INDEX('APT Data'!$A77:$AF77,MATCH('Calcs - New values'!N$3,'APT Data'!$A$1:$AF$1,0))+((('Calcs - ACA values'!L79)-(INDEX('APT Data'!$A77:$AF77,MATCH('Calcs - New values'!N$3,'APT Data'!$A$1:$AF$1,0))))*$A$1),'Calcs - ACA values'!L79*$A$1)</f>
        <v>475</v>
      </c>
      <c r="O79" s="27">
        <f>IFERROR(INDEX('APT Data'!$A77:$AF77,MATCH('Calcs - New values'!O$3,'APT Data'!$A$1:$AF$1,0))+((('Calcs - ACA values'!M79)-(INDEX('APT Data'!$A77:$AF77,MATCH('Calcs - New values'!O$3,'APT Data'!$A$1:$AF$1,0))))*$A$1),'Calcs - ACA values'!M79*$A$1)</f>
        <v>680</v>
      </c>
      <c r="P79" s="27">
        <f>IFERROR(INDEX('APT Data'!$A77:$AF77,MATCH('Calcs - New values'!P$3,'APT Data'!$A$1:$AF$1,0))+((('Calcs - ACA values'!N79)-(INDEX('APT Data'!$A77:$AF77,MATCH('Calcs - New values'!P$3,'APT Data'!$A$1:$AF$1,0))))*$A$1),'Calcs - ACA values'!N79*$A$1)</f>
        <v>445</v>
      </c>
      <c r="Q79" s="27">
        <f>IFERROR(INDEX('APT Data'!$A77:$AF77,MATCH('Calcs - New values'!Q$3,'APT Data'!$A$1:$AF$1,0))+((('Calcs - ACA values'!O79)-(INDEX('APT Data'!$A77:$AF77,MATCH('Calcs - New values'!Q$3,'APT Data'!$A$1:$AF$1,0))))*$A$1),'Calcs - ACA values'!O79*$A$1)</f>
        <v>630</v>
      </c>
      <c r="R79" s="27">
        <f>IFERROR(INDEX('APT Data'!$A77:$AF77,MATCH('Calcs - New values'!R$3,'APT Data'!$A$1:$AF$1,0))+((('Calcs - ACA values'!P79)-(INDEX('APT Data'!$A77:$AF77,MATCH('Calcs - New values'!R$3,'APT Data'!$A$1:$AF$1,0))))*$A$1),'Calcs - ACA values'!P79*$A$1)</f>
        <v>410</v>
      </c>
      <c r="S79" s="27">
        <f>IFERROR(INDEX('APT Data'!$A77:$AF77,MATCH('Calcs - New values'!S$3,'APT Data'!$A$1:$AF$1,0))+((('Calcs - ACA values'!Q79)-(INDEX('APT Data'!$A77:$AF77,MATCH('Calcs - New values'!S$3,'APT Data'!$A$1:$AF$1,0))))*$A$1),'Calcs - ACA values'!Q79*$A$1)</f>
        <v>580</v>
      </c>
      <c r="T79" s="27">
        <f>IFERROR(INDEX('APT Data'!$A77:$AF77,MATCH('Calcs - New values'!T$3,'APT Data'!$A$1:$AF$1,0))+((('Calcs - ACA values'!R79)-(INDEX('APT Data'!$A77:$AF77,MATCH('Calcs - New values'!T$3,'APT Data'!$A$1:$AF$1,0))))*$A$1),'Calcs - ACA values'!R79*$A$1)</f>
        <v>260</v>
      </c>
      <c r="U79" s="27">
        <f>IFERROR(INDEX('APT Data'!$A77:$AF77,MATCH('Calcs - New values'!U$3,'APT Data'!$A$1:$AF$1,0))+((('Calcs - ACA values'!S79)-(INDEX('APT Data'!$A77:$AF77,MATCH('Calcs - New values'!U$3,'APT Data'!$A$1:$AF$1,0))))*$A$1),'Calcs - ACA values'!S79*$A$1)</f>
        <v>415</v>
      </c>
      <c r="V79" s="27">
        <f>IFERROR(INDEX('APT Data'!$A77:$AF77,MATCH('Calcs - New values'!V$3,'APT Data'!$A$1:$AF$1,0))+((('Calcs - ACA values'!T79)-(INDEX('APT Data'!$A77:$AF77,MATCH('Calcs - New values'!V$3,'APT Data'!$A$1:$AF$1,0))))*$A$1),'Calcs - ACA values'!T79*$A$1)</f>
        <v>215</v>
      </c>
      <c r="W79" s="27">
        <f>IFERROR(INDEX('APT Data'!$A77:$AF77,MATCH('Calcs - New values'!W$3,'APT Data'!$A$1:$AF$1,0))+((('Calcs - ACA values'!U79)-(INDEX('APT Data'!$A77:$AF77,MATCH('Calcs - New values'!W$3,'APT Data'!$A$1:$AF$1,0))))*$A$1),'Calcs - ACA values'!U79*$A$1)</f>
        <v>310</v>
      </c>
      <c r="X79" s="27">
        <f>IFERROR(INDEX('APT Data'!$A77:$AF77,MATCH('Calcs - New values'!X$3,'APT Data'!$A$1:$AF$1,0))+((('Calcs - ACA values'!V79)-(INDEX('APT Data'!$A77:$AF77,MATCH('Calcs - New values'!X$3,'APT Data'!$A$1:$AF$1,0))))*$A$1),'Calcs - ACA values'!V79*$A$1)</f>
        <v>1095</v>
      </c>
      <c r="Y79" s="27">
        <f>IFERROR(INDEX('APT Data'!$A77:$AF77,MATCH('Calcs - New values'!Y$3,'APT Data'!$A$1:$AF$1,0))+((('Calcs - ACA values'!W79)-(INDEX('APT Data'!$A77:$AF77,MATCH('Calcs - New values'!Y$3,'APT Data'!$A$1:$AF$1,0))))*$A$1),'Calcs - ACA values'!W79*$A$1)</f>
        <v>1660</v>
      </c>
      <c r="Z79" s="27">
        <f>IFERROR(INDEX('APT Data'!$A77:$AF77,MATCH('Calcs - New values'!Z$3,'APT Data'!$A$1:$AF$1,0))+((('Calcs - ACA values'!X79)-(INDEX('APT Data'!$A77:$AF77,MATCH('Calcs - New values'!Z$3,'APT Data'!$A$1:$AF$1,0))))*$A$1),'Calcs - ACA values'!X79*$A$1)</f>
        <v>550</v>
      </c>
      <c r="AA79" s="27">
        <f>IFERROR(INDEX('APT Data'!$A77:$AF77,MATCH('Calcs - New values'!AA$3,'APT Data'!$A$1:$AF$1,0))+((('Calcs - ACA values'!Y79)-(INDEX('APT Data'!$A77:$AF77,MATCH('Calcs - New values'!AA$3,'APT Data'!$A$1:$AF$1,0))))*$A$1),'Calcs - ACA values'!Y79*$A$1)</f>
        <v>1485</v>
      </c>
      <c r="AB79" s="27">
        <f>IFERROR(INDEX('APT Data'!$A77:$AF77,MATCH('Calcs - New values'!AB$3,'APT Data'!$A$1:$AF$1,0))+((('Calcs - ACA values'!Z79)-(INDEX('APT Data'!$A77:$AF77,MATCH('Calcs - New values'!AB$3,'APT Data'!$A$1:$AF$1,0))))*$A$1),'Calcs - ACA values'!Z79*$A$1)</f>
        <v>117800</v>
      </c>
      <c r="AC79" s="27">
        <f>IFERROR(INDEX('APT Data'!$A77:$AF77,MATCH('Calcs - New values'!AC$3,'APT Data'!$A$1:$AF$1,0))+((('Calcs - ACA values'!AA79)-(INDEX('APT Data'!$A77:$AF77,MATCH('Calcs - New values'!AC$3,'APT Data'!$A$1:$AF$1,0))))*$A$1),'Calcs - ACA values'!AA79*$A$1)</f>
        <v>117800</v>
      </c>
      <c r="AD79" s="27">
        <f>IFERROR(INDEX('APT Data'!$A77:$AF77,MATCH('Calcs - New values'!AD$3,'APT Data'!$A$1:$AF$1,0))+((('Calcs - ACA values'!AB79)-(INDEX('APT Data'!$A77:$AF77,MATCH('Calcs - New values'!AD$3,'APT Data'!$A$1:$AF$1,0))))*$A$1),'Calcs - ACA values'!AB79*$A$1)</f>
        <v>45000</v>
      </c>
      <c r="AE79" s="27">
        <f>IFERROR(INDEX('APT Data'!$A77:$AF77,MATCH('Calcs - New values'!AE$3,'APT Data'!$A$1:$AF$1,0))+((('Calcs - ACA values'!AC79)-(INDEX('APT Data'!$A77:$AF77,MATCH('Calcs - New values'!AE$3,'APT Data'!$A$1:$AF$1,0))))*$A$1),'Calcs - ACA values'!AC79*$A$1)</f>
        <v>70000</v>
      </c>
      <c r="AF79" s="27">
        <f>IFERROR(INDEX('APT Data'!$A77:$AF77,MATCH('Calcs - New values'!AF$3,'APT Data'!$A$1:$AF$1,0))+((('Calcs - ACA values'!AD79)-(INDEX('APT Data'!$A77:$AF77,MATCH('Calcs - New values'!AF$3,'APT Data'!$A$1:$AF$1,0))))*$A$1),'Calcs - ACA values'!AD79*$A$1)</f>
        <v>0</v>
      </c>
      <c r="AG79" s="27">
        <f>IFERROR(INDEX('APT Data'!$A77:$AF77,MATCH('Calcs - New values'!AG$3,'APT Data'!$A$1:$AF$1,0))+((('Calcs - ACA values'!AE79)-(INDEX('APT Data'!$A77:$AF77,MATCH('Calcs - New values'!AG$3,'APT Data'!$A$1:$AF$1,0))))*$A$1),'Calcs - ACA values'!AE79*$A$1)</f>
        <v>900</v>
      </c>
      <c r="AH79" s="27">
        <f>IFERROR(INDEX('APT Data'!$A77:$AF77,MATCH('Calcs - New values'!AH$3,'APT Data'!$A$1:$AF$1,0))+((('Calcs - ACA values'!AF79)-(INDEX('APT Data'!$A77:$AF77,MATCH('Calcs - New values'!AH$3,'APT Data'!$A$1:$AF$1,0))))*$A$1),'Calcs - ACA values'!AF79*$A$1)</f>
        <v>1290</v>
      </c>
    </row>
    <row r="80" spans="1:34" x14ac:dyDescent="0.35">
      <c r="A80" s="11">
        <v>807</v>
      </c>
      <c r="B80" s="11" t="b">
        <f>A80='Calcs - ACA values'!A80</f>
        <v>1</v>
      </c>
      <c r="C80" s="11" t="b">
        <f>A80='APT Data'!A78</f>
        <v>1</v>
      </c>
      <c r="D80" s="18" t="s">
        <v>82</v>
      </c>
      <c r="E80" s="27">
        <f>IFERROR(INDEX('APT Data'!$A78:$AF78,MATCH('Calcs - New values'!E$3,'APT Data'!$A$1:$AF$1,0))+((('Calcs - ACA values'!C80)-(INDEX('APT Data'!$A78:$AF78,MATCH('Calcs - New values'!E$3,'APT Data'!$A$1:$AF$1,0))))*$A$1),'Calcs - ACA values'!C80*$A$1)</f>
        <v>3123</v>
      </c>
      <c r="F80" s="27">
        <f>IFERROR(INDEX('APT Data'!$A78:$AF78,MATCH('Calcs - New values'!F$3,'APT Data'!$A$1:$AF$1,0))+((('Calcs - ACA values'!D80)-(INDEX('APT Data'!$A78:$AF78,MATCH('Calcs - New values'!F$3,'APT Data'!$A$1:$AF$1,0))))*$A$1),'Calcs - ACA values'!D80*$A$1)</f>
        <v>4404</v>
      </c>
      <c r="G80" s="27">
        <f>IFERROR(INDEX('APT Data'!$A78:$AF78,MATCH('Calcs - New values'!G$3,'APT Data'!$A$1:$AF$1,0))+((('Calcs - ACA values'!E80)-(INDEX('APT Data'!$A78:$AF78,MATCH('Calcs - New values'!G$3,'APT Data'!$A$1:$AF$1,0))))*$A$1),'Calcs - ACA values'!E80*$A$1)</f>
        <v>4963</v>
      </c>
      <c r="H80" s="27">
        <f>IFERROR(INDEX('APT Data'!$A78:$AF78,MATCH('Calcs - New values'!H$3,'APT Data'!$A$1:$AF$1,0))+((('Calcs - ACA values'!F80)-(INDEX('APT Data'!$A78:$AF78,MATCH('Calcs - New values'!H$3,'APT Data'!$A$1:$AF$1,0))))*$A$1),'Calcs - ACA values'!F80*$A$1)</f>
        <v>575</v>
      </c>
      <c r="I80" s="27">
        <f>IFERROR(INDEX('APT Data'!$A78:$AF78,MATCH('Calcs - New values'!I$3,'APT Data'!$A$1:$AF$1,0))+((('Calcs - ACA values'!G80)-(INDEX('APT Data'!$A78:$AF78,MATCH('Calcs - New values'!I$3,'APT Data'!$A$1:$AF$1,0))))*$A$1),'Calcs - ACA values'!G80*$A$1)</f>
        <v>840</v>
      </c>
      <c r="J80" s="27">
        <f>IFERROR(INDEX('APT Data'!$A78:$AF78,MATCH('Calcs - New values'!J$3,'APT Data'!$A$1:$AF$1,0))+((('Calcs - ACA values'!H80)-(INDEX('APT Data'!$A78:$AF78,MATCH('Calcs - New values'!J$3,'APT Data'!$A$1:$AF$1,0))))*$A$1),'Calcs - ACA values'!H80*$A$1)</f>
        <v>460</v>
      </c>
      <c r="K80" s="27">
        <f>IFERROR(INDEX('APT Data'!$A78:$AF78,MATCH('Calcs - New values'!K$3,'APT Data'!$A$1:$AF$1,0))+((('Calcs - ACA values'!I80)-(INDEX('APT Data'!$A78:$AF78,MATCH('Calcs - New values'!K$3,'APT Data'!$A$1:$AF$1,0))))*$A$1),'Calcs - ACA values'!I80*$A$1)</f>
        <v>460</v>
      </c>
      <c r="L80" s="27">
        <f>IFERROR(INDEX('APT Data'!$A78:$AF78,MATCH('Calcs - New values'!L$3,'APT Data'!$A$1:$AF$1,0))+((('Calcs - ACA values'!J80)-(INDEX('APT Data'!$A78:$AF78,MATCH('Calcs - New values'!L$3,'APT Data'!$A$1:$AF$1,0))))*$A$1),'Calcs - ACA values'!J80*$A$1)</f>
        <v>620</v>
      </c>
      <c r="M80" s="27">
        <f>IFERROR(INDEX('APT Data'!$A78:$AF78,MATCH('Calcs - New values'!M$3,'APT Data'!$A$1:$AF$1,0))+((('Calcs - ACA values'!K80)-(INDEX('APT Data'!$A78:$AF78,MATCH('Calcs - New values'!M$3,'APT Data'!$A$1:$AF$1,0))))*$A$1),'Calcs - ACA values'!K80*$A$1)</f>
        <v>865</v>
      </c>
      <c r="N80" s="27">
        <f>IFERROR(INDEX('APT Data'!$A78:$AF78,MATCH('Calcs - New values'!N$3,'APT Data'!$A$1:$AF$1,0))+((('Calcs - ACA values'!L80)-(INDEX('APT Data'!$A78:$AF78,MATCH('Calcs - New values'!N$3,'APT Data'!$A$1:$AF$1,0))))*$A$1),'Calcs - ACA values'!L80*$A$1)</f>
        <v>475</v>
      </c>
      <c r="O80" s="27">
        <f>IFERROR(INDEX('APT Data'!$A78:$AF78,MATCH('Calcs - New values'!O$3,'APT Data'!$A$1:$AF$1,0))+((('Calcs - ACA values'!M80)-(INDEX('APT Data'!$A78:$AF78,MATCH('Calcs - New values'!O$3,'APT Data'!$A$1:$AF$1,0))))*$A$1),'Calcs - ACA values'!M80*$A$1)</f>
        <v>680</v>
      </c>
      <c r="P80" s="27">
        <f>IFERROR(INDEX('APT Data'!$A78:$AF78,MATCH('Calcs - New values'!P$3,'APT Data'!$A$1:$AF$1,0))+((('Calcs - ACA values'!N80)-(INDEX('APT Data'!$A78:$AF78,MATCH('Calcs - New values'!P$3,'APT Data'!$A$1:$AF$1,0))))*$A$1),'Calcs - ACA values'!N80*$A$1)</f>
        <v>445</v>
      </c>
      <c r="Q80" s="27">
        <f>IFERROR(INDEX('APT Data'!$A78:$AF78,MATCH('Calcs - New values'!Q$3,'APT Data'!$A$1:$AF$1,0))+((('Calcs - ACA values'!O80)-(INDEX('APT Data'!$A78:$AF78,MATCH('Calcs - New values'!Q$3,'APT Data'!$A$1:$AF$1,0))))*$A$1),'Calcs - ACA values'!O80*$A$1)</f>
        <v>630</v>
      </c>
      <c r="R80" s="27">
        <f>IFERROR(INDEX('APT Data'!$A78:$AF78,MATCH('Calcs - New values'!R$3,'APT Data'!$A$1:$AF$1,0))+((('Calcs - ACA values'!P80)-(INDEX('APT Data'!$A78:$AF78,MATCH('Calcs - New values'!R$3,'APT Data'!$A$1:$AF$1,0))))*$A$1),'Calcs - ACA values'!P80*$A$1)</f>
        <v>410</v>
      </c>
      <c r="S80" s="27">
        <f>IFERROR(INDEX('APT Data'!$A78:$AF78,MATCH('Calcs - New values'!S$3,'APT Data'!$A$1:$AF$1,0))+((('Calcs - ACA values'!Q80)-(INDEX('APT Data'!$A78:$AF78,MATCH('Calcs - New values'!S$3,'APT Data'!$A$1:$AF$1,0))))*$A$1),'Calcs - ACA values'!Q80*$A$1)</f>
        <v>580</v>
      </c>
      <c r="T80" s="27">
        <f>IFERROR(INDEX('APT Data'!$A78:$AF78,MATCH('Calcs - New values'!T$3,'APT Data'!$A$1:$AF$1,0))+((('Calcs - ACA values'!R80)-(INDEX('APT Data'!$A78:$AF78,MATCH('Calcs - New values'!T$3,'APT Data'!$A$1:$AF$1,0))))*$A$1),'Calcs - ACA values'!R80*$A$1)</f>
        <v>260</v>
      </c>
      <c r="U80" s="27">
        <f>IFERROR(INDEX('APT Data'!$A78:$AF78,MATCH('Calcs - New values'!U$3,'APT Data'!$A$1:$AF$1,0))+((('Calcs - ACA values'!S80)-(INDEX('APT Data'!$A78:$AF78,MATCH('Calcs - New values'!U$3,'APT Data'!$A$1:$AF$1,0))))*$A$1),'Calcs - ACA values'!S80*$A$1)</f>
        <v>415</v>
      </c>
      <c r="V80" s="27">
        <f>IFERROR(INDEX('APT Data'!$A78:$AF78,MATCH('Calcs - New values'!V$3,'APT Data'!$A$1:$AF$1,0))+((('Calcs - ACA values'!T80)-(INDEX('APT Data'!$A78:$AF78,MATCH('Calcs - New values'!V$3,'APT Data'!$A$1:$AF$1,0))))*$A$1),'Calcs - ACA values'!T80*$A$1)</f>
        <v>215</v>
      </c>
      <c r="W80" s="27">
        <f>IFERROR(INDEX('APT Data'!$A78:$AF78,MATCH('Calcs - New values'!W$3,'APT Data'!$A$1:$AF$1,0))+((('Calcs - ACA values'!U80)-(INDEX('APT Data'!$A78:$AF78,MATCH('Calcs - New values'!W$3,'APT Data'!$A$1:$AF$1,0))))*$A$1),'Calcs - ACA values'!U80*$A$1)</f>
        <v>310</v>
      </c>
      <c r="X80" s="27">
        <f>IFERROR(INDEX('APT Data'!$A78:$AF78,MATCH('Calcs - New values'!X$3,'APT Data'!$A$1:$AF$1,0))+((('Calcs - ACA values'!V80)-(INDEX('APT Data'!$A78:$AF78,MATCH('Calcs - New values'!X$3,'APT Data'!$A$1:$AF$1,0))))*$A$1),'Calcs - ACA values'!V80*$A$1)</f>
        <v>1095</v>
      </c>
      <c r="Y80" s="27">
        <f>IFERROR(INDEX('APT Data'!$A78:$AF78,MATCH('Calcs - New values'!Y$3,'APT Data'!$A$1:$AF$1,0))+((('Calcs - ACA values'!W80)-(INDEX('APT Data'!$A78:$AF78,MATCH('Calcs - New values'!Y$3,'APT Data'!$A$1:$AF$1,0))))*$A$1),'Calcs - ACA values'!W80*$A$1)</f>
        <v>1660</v>
      </c>
      <c r="Z80" s="27">
        <f>IFERROR(INDEX('APT Data'!$A78:$AF78,MATCH('Calcs - New values'!Z$3,'APT Data'!$A$1:$AF$1,0))+((('Calcs - ACA values'!X80)-(INDEX('APT Data'!$A78:$AF78,MATCH('Calcs - New values'!Z$3,'APT Data'!$A$1:$AF$1,0))))*$A$1),'Calcs - ACA values'!X80*$A$1)</f>
        <v>550</v>
      </c>
      <c r="AA80" s="27">
        <f>IFERROR(INDEX('APT Data'!$A78:$AF78,MATCH('Calcs - New values'!AA$3,'APT Data'!$A$1:$AF$1,0))+((('Calcs - ACA values'!Y80)-(INDEX('APT Data'!$A78:$AF78,MATCH('Calcs - New values'!AA$3,'APT Data'!$A$1:$AF$1,0))))*$A$1),'Calcs - ACA values'!Y80*$A$1)</f>
        <v>1485</v>
      </c>
      <c r="AB80" s="27">
        <f>IFERROR(INDEX('APT Data'!$A78:$AF78,MATCH('Calcs - New values'!AB$3,'APT Data'!$A$1:$AF$1,0))+((('Calcs - ACA values'!Z80)-(INDEX('APT Data'!$A78:$AF78,MATCH('Calcs - New values'!AB$3,'APT Data'!$A$1:$AF$1,0))))*$A$1),'Calcs - ACA values'!Z80*$A$1)</f>
        <v>117800</v>
      </c>
      <c r="AC80" s="27">
        <f>IFERROR(INDEX('APT Data'!$A78:$AF78,MATCH('Calcs - New values'!AC$3,'APT Data'!$A$1:$AF$1,0))+((('Calcs - ACA values'!AA80)-(INDEX('APT Data'!$A78:$AF78,MATCH('Calcs - New values'!AC$3,'APT Data'!$A$1:$AF$1,0))))*$A$1),'Calcs - ACA values'!AA80*$A$1)</f>
        <v>117800</v>
      </c>
      <c r="AD80" s="27">
        <f>IFERROR(INDEX('APT Data'!$A78:$AF78,MATCH('Calcs - New values'!AD$3,'APT Data'!$A$1:$AF$1,0))+((('Calcs - ACA values'!AB80)-(INDEX('APT Data'!$A78:$AF78,MATCH('Calcs - New values'!AD$3,'APT Data'!$A$1:$AF$1,0))))*$A$1),'Calcs - ACA values'!AB80*$A$1)</f>
        <v>4500</v>
      </c>
      <c r="AE80" s="27">
        <f>IFERROR(INDEX('APT Data'!$A78:$AF78,MATCH('Calcs - New values'!AE$3,'APT Data'!$A$1:$AF$1,0))+((('Calcs - ACA values'!AC80)-(INDEX('APT Data'!$A78:$AF78,MATCH('Calcs - New values'!AE$3,'APT Data'!$A$1:$AF$1,0))))*$A$1),'Calcs - ACA values'!AC80*$A$1)</f>
        <v>7000</v>
      </c>
      <c r="AF80" s="27">
        <f>IFERROR(INDEX('APT Data'!$A78:$AF78,MATCH('Calcs - New values'!AF$3,'APT Data'!$A$1:$AF$1,0))+((('Calcs - ACA values'!AD80)-(INDEX('APT Data'!$A78:$AF78,MATCH('Calcs - New values'!AF$3,'APT Data'!$A$1:$AF$1,0))))*$A$1),'Calcs - ACA values'!AD80*$A$1)</f>
        <v>0</v>
      </c>
      <c r="AG80" s="27">
        <f>IFERROR(INDEX('APT Data'!$A78:$AF78,MATCH('Calcs - New values'!AG$3,'APT Data'!$A$1:$AF$1,0))+((('Calcs - ACA values'!AE80)-(INDEX('APT Data'!$A78:$AF78,MATCH('Calcs - New values'!AG$3,'APT Data'!$A$1:$AF$1,0))))*$A$1),'Calcs - ACA values'!AE80*$A$1)</f>
        <v>90</v>
      </c>
      <c r="AH80" s="27">
        <f>IFERROR(INDEX('APT Data'!$A78:$AF78,MATCH('Calcs - New values'!AH$3,'APT Data'!$A$1:$AF$1,0))+((('Calcs - ACA values'!AF80)-(INDEX('APT Data'!$A78:$AF78,MATCH('Calcs - New values'!AH$3,'APT Data'!$A$1:$AF$1,0))))*$A$1),'Calcs - ACA values'!AF80*$A$1)</f>
        <v>129</v>
      </c>
    </row>
    <row r="81" spans="1:34" x14ac:dyDescent="0.35">
      <c r="A81" s="11">
        <v>808</v>
      </c>
      <c r="B81" s="11" t="b">
        <f>A81='Calcs - ACA values'!A81</f>
        <v>1</v>
      </c>
      <c r="C81" s="11" t="b">
        <f>A81='APT Data'!A79</f>
        <v>1</v>
      </c>
      <c r="D81" s="18" t="s">
        <v>83</v>
      </c>
      <c r="E81" s="27">
        <f>IFERROR(INDEX('APT Data'!$A79:$AF79,MATCH('Calcs - New values'!E$3,'APT Data'!$A$1:$AF$1,0))+((('Calcs - ACA values'!C81)-(INDEX('APT Data'!$A79:$AF79,MATCH('Calcs - New values'!E$3,'APT Data'!$A$1:$AF$1,0))))*$A$1),'Calcs - ACA values'!C81*$A$1)</f>
        <v>3123</v>
      </c>
      <c r="F81" s="27">
        <f>IFERROR(INDEX('APT Data'!$A79:$AF79,MATCH('Calcs - New values'!F$3,'APT Data'!$A$1:$AF$1,0))+((('Calcs - ACA values'!D81)-(INDEX('APT Data'!$A79:$AF79,MATCH('Calcs - New values'!F$3,'APT Data'!$A$1:$AF$1,0))))*$A$1),'Calcs - ACA values'!D81*$A$1)</f>
        <v>4404</v>
      </c>
      <c r="G81" s="27">
        <f>IFERROR(INDEX('APT Data'!$A79:$AF79,MATCH('Calcs - New values'!G$3,'APT Data'!$A$1:$AF$1,0))+((('Calcs - ACA values'!E81)-(INDEX('APT Data'!$A79:$AF79,MATCH('Calcs - New values'!G$3,'APT Data'!$A$1:$AF$1,0))))*$A$1),'Calcs - ACA values'!E81*$A$1)</f>
        <v>4963</v>
      </c>
      <c r="H81" s="27">
        <f>IFERROR(INDEX('APT Data'!$A79:$AF79,MATCH('Calcs - New values'!H$3,'APT Data'!$A$1:$AF$1,0))+((('Calcs - ACA values'!F81)-(INDEX('APT Data'!$A79:$AF79,MATCH('Calcs - New values'!H$3,'APT Data'!$A$1:$AF$1,0))))*$A$1),'Calcs - ACA values'!F81*$A$1)</f>
        <v>575</v>
      </c>
      <c r="I81" s="27">
        <f>IFERROR(INDEX('APT Data'!$A79:$AF79,MATCH('Calcs - New values'!I$3,'APT Data'!$A$1:$AF$1,0))+((('Calcs - ACA values'!G81)-(INDEX('APT Data'!$A79:$AF79,MATCH('Calcs - New values'!I$3,'APT Data'!$A$1:$AF$1,0))))*$A$1),'Calcs - ACA values'!G81*$A$1)</f>
        <v>840</v>
      </c>
      <c r="J81" s="27">
        <f>IFERROR(INDEX('APT Data'!$A79:$AF79,MATCH('Calcs - New values'!J$3,'APT Data'!$A$1:$AF$1,0))+((('Calcs - ACA values'!H81)-(INDEX('APT Data'!$A79:$AF79,MATCH('Calcs - New values'!J$3,'APT Data'!$A$1:$AF$1,0))))*$A$1),'Calcs - ACA values'!H81*$A$1)</f>
        <v>460</v>
      </c>
      <c r="K81" s="27">
        <f>IFERROR(INDEX('APT Data'!$A79:$AF79,MATCH('Calcs - New values'!K$3,'APT Data'!$A$1:$AF$1,0))+((('Calcs - ACA values'!I81)-(INDEX('APT Data'!$A79:$AF79,MATCH('Calcs - New values'!K$3,'APT Data'!$A$1:$AF$1,0))))*$A$1),'Calcs - ACA values'!I81*$A$1)</f>
        <v>460</v>
      </c>
      <c r="L81" s="27">
        <f>IFERROR(INDEX('APT Data'!$A79:$AF79,MATCH('Calcs - New values'!L$3,'APT Data'!$A$1:$AF$1,0))+((('Calcs - ACA values'!J81)-(INDEX('APT Data'!$A79:$AF79,MATCH('Calcs - New values'!L$3,'APT Data'!$A$1:$AF$1,0))))*$A$1),'Calcs - ACA values'!J81*$A$1)</f>
        <v>620</v>
      </c>
      <c r="M81" s="27">
        <f>IFERROR(INDEX('APT Data'!$A79:$AF79,MATCH('Calcs - New values'!M$3,'APT Data'!$A$1:$AF$1,0))+((('Calcs - ACA values'!K81)-(INDEX('APT Data'!$A79:$AF79,MATCH('Calcs - New values'!M$3,'APT Data'!$A$1:$AF$1,0))))*$A$1),'Calcs - ACA values'!K81*$A$1)</f>
        <v>865</v>
      </c>
      <c r="N81" s="27">
        <f>IFERROR(INDEX('APT Data'!$A79:$AF79,MATCH('Calcs - New values'!N$3,'APT Data'!$A$1:$AF$1,0))+((('Calcs - ACA values'!L81)-(INDEX('APT Data'!$A79:$AF79,MATCH('Calcs - New values'!N$3,'APT Data'!$A$1:$AF$1,0))))*$A$1),'Calcs - ACA values'!L81*$A$1)</f>
        <v>475</v>
      </c>
      <c r="O81" s="27">
        <f>IFERROR(INDEX('APT Data'!$A79:$AF79,MATCH('Calcs - New values'!O$3,'APT Data'!$A$1:$AF$1,0))+((('Calcs - ACA values'!M81)-(INDEX('APT Data'!$A79:$AF79,MATCH('Calcs - New values'!O$3,'APT Data'!$A$1:$AF$1,0))))*$A$1),'Calcs - ACA values'!M81*$A$1)</f>
        <v>680</v>
      </c>
      <c r="P81" s="27">
        <f>IFERROR(INDEX('APT Data'!$A79:$AF79,MATCH('Calcs - New values'!P$3,'APT Data'!$A$1:$AF$1,0))+((('Calcs - ACA values'!N81)-(INDEX('APT Data'!$A79:$AF79,MATCH('Calcs - New values'!P$3,'APT Data'!$A$1:$AF$1,0))))*$A$1),'Calcs - ACA values'!N81*$A$1)</f>
        <v>445</v>
      </c>
      <c r="Q81" s="27">
        <f>IFERROR(INDEX('APT Data'!$A79:$AF79,MATCH('Calcs - New values'!Q$3,'APT Data'!$A$1:$AF$1,0))+((('Calcs - ACA values'!O81)-(INDEX('APT Data'!$A79:$AF79,MATCH('Calcs - New values'!Q$3,'APT Data'!$A$1:$AF$1,0))))*$A$1),'Calcs - ACA values'!O81*$A$1)</f>
        <v>630</v>
      </c>
      <c r="R81" s="27">
        <f>IFERROR(INDEX('APT Data'!$A79:$AF79,MATCH('Calcs - New values'!R$3,'APT Data'!$A$1:$AF$1,0))+((('Calcs - ACA values'!P81)-(INDEX('APT Data'!$A79:$AF79,MATCH('Calcs - New values'!R$3,'APT Data'!$A$1:$AF$1,0))))*$A$1),'Calcs - ACA values'!P81*$A$1)</f>
        <v>410</v>
      </c>
      <c r="S81" s="27">
        <f>IFERROR(INDEX('APT Data'!$A79:$AF79,MATCH('Calcs - New values'!S$3,'APT Data'!$A$1:$AF$1,0))+((('Calcs - ACA values'!Q81)-(INDEX('APT Data'!$A79:$AF79,MATCH('Calcs - New values'!S$3,'APT Data'!$A$1:$AF$1,0))))*$A$1),'Calcs - ACA values'!Q81*$A$1)</f>
        <v>580</v>
      </c>
      <c r="T81" s="27">
        <f>IFERROR(INDEX('APT Data'!$A79:$AF79,MATCH('Calcs - New values'!T$3,'APT Data'!$A$1:$AF$1,0))+((('Calcs - ACA values'!R81)-(INDEX('APT Data'!$A79:$AF79,MATCH('Calcs - New values'!T$3,'APT Data'!$A$1:$AF$1,0))))*$A$1),'Calcs - ACA values'!R81*$A$1)</f>
        <v>260</v>
      </c>
      <c r="U81" s="27">
        <f>IFERROR(INDEX('APT Data'!$A79:$AF79,MATCH('Calcs - New values'!U$3,'APT Data'!$A$1:$AF$1,0))+((('Calcs - ACA values'!S81)-(INDEX('APT Data'!$A79:$AF79,MATCH('Calcs - New values'!U$3,'APT Data'!$A$1:$AF$1,0))))*$A$1),'Calcs - ACA values'!S81*$A$1)</f>
        <v>415</v>
      </c>
      <c r="V81" s="27">
        <f>IFERROR(INDEX('APT Data'!$A79:$AF79,MATCH('Calcs - New values'!V$3,'APT Data'!$A$1:$AF$1,0))+((('Calcs - ACA values'!T81)-(INDEX('APT Data'!$A79:$AF79,MATCH('Calcs - New values'!V$3,'APT Data'!$A$1:$AF$1,0))))*$A$1),'Calcs - ACA values'!T81*$A$1)</f>
        <v>215</v>
      </c>
      <c r="W81" s="27">
        <f>IFERROR(INDEX('APT Data'!$A79:$AF79,MATCH('Calcs - New values'!W$3,'APT Data'!$A$1:$AF$1,0))+((('Calcs - ACA values'!U81)-(INDEX('APT Data'!$A79:$AF79,MATCH('Calcs - New values'!W$3,'APT Data'!$A$1:$AF$1,0))))*$A$1),'Calcs - ACA values'!U81*$A$1)</f>
        <v>310</v>
      </c>
      <c r="X81" s="27">
        <f>IFERROR(INDEX('APT Data'!$A79:$AF79,MATCH('Calcs - New values'!X$3,'APT Data'!$A$1:$AF$1,0))+((('Calcs - ACA values'!V81)-(INDEX('APT Data'!$A79:$AF79,MATCH('Calcs - New values'!X$3,'APT Data'!$A$1:$AF$1,0))))*$A$1),'Calcs - ACA values'!V81*$A$1)</f>
        <v>1095</v>
      </c>
      <c r="Y81" s="27">
        <f>IFERROR(INDEX('APT Data'!$A79:$AF79,MATCH('Calcs - New values'!Y$3,'APT Data'!$A$1:$AF$1,0))+((('Calcs - ACA values'!W81)-(INDEX('APT Data'!$A79:$AF79,MATCH('Calcs - New values'!Y$3,'APT Data'!$A$1:$AF$1,0))))*$A$1),'Calcs - ACA values'!W81*$A$1)</f>
        <v>1660</v>
      </c>
      <c r="Z81" s="27">
        <f>IFERROR(INDEX('APT Data'!$A79:$AF79,MATCH('Calcs - New values'!Z$3,'APT Data'!$A$1:$AF$1,0))+((('Calcs - ACA values'!X81)-(INDEX('APT Data'!$A79:$AF79,MATCH('Calcs - New values'!Z$3,'APT Data'!$A$1:$AF$1,0))))*$A$1),'Calcs - ACA values'!X81*$A$1)</f>
        <v>550</v>
      </c>
      <c r="AA81" s="27">
        <f>IFERROR(INDEX('APT Data'!$A79:$AF79,MATCH('Calcs - New values'!AA$3,'APT Data'!$A$1:$AF$1,0))+((('Calcs - ACA values'!Y81)-(INDEX('APT Data'!$A79:$AF79,MATCH('Calcs - New values'!AA$3,'APT Data'!$A$1:$AF$1,0))))*$A$1),'Calcs - ACA values'!Y81*$A$1)</f>
        <v>1485</v>
      </c>
      <c r="AB81" s="27">
        <f>IFERROR(INDEX('APT Data'!$A79:$AF79,MATCH('Calcs - New values'!AB$3,'APT Data'!$A$1:$AF$1,0))+((('Calcs - ACA values'!Z81)-(INDEX('APT Data'!$A79:$AF79,MATCH('Calcs - New values'!AB$3,'APT Data'!$A$1:$AF$1,0))))*$A$1),'Calcs - ACA values'!Z81*$A$1)</f>
        <v>114740</v>
      </c>
      <c r="AC81" s="27">
        <f>IFERROR(INDEX('APT Data'!$A79:$AF79,MATCH('Calcs - New values'!AC$3,'APT Data'!$A$1:$AF$1,0))+((('Calcs - ACA values'!AA81)-(INDEX('APT Data'!$A79:$AF79,MATCH('Calcs - New values'!AC$3,'APT Data'!$A$1:$AF$1,0))))*$A$1),'Calcs - ACA values'!AA81*$A$1)</f>
        <v>114740</v>
      </c>
      <c r="AD81" s="27">
        <f>IFERROR(INDEX('APT Data'!$A79:$AF79,MATCH('Calcs - New values'!AD$3,'APT Data'!$A$1:$AF$1,0))+((('Calcs - ACA values'!AB81)-(INDEX('APT Data'!$A79:$AF79,MATCH('Calcs - New values'!AD$3,'APT Data'!$A$1:$AF$1,0))))*$A$1),'Calcs - ACA values'!AB81*$A$1)</f>
        <v>45000</v>
      </c>
      <c r="AE81" s="27">
        <f>IFERROR(INDEX('APT Data'!$A79:$AF79,MATCH('Calcs - New values'!AE$3,'APT Data'!$A$1:$AF$1,0))+((('Calcs - ACA values'!AC81)-(INDEX('APT Data'!$A79:$AF79,MATCH('Calcs - New values'!AE$3,'APT Data'!$A$1:$AF$1,0))))*$A$1),'Calcs - ACA values'!AC81*$A$1)</f>
        <v>70000</v>
      </c>
      <c r="AF81" s="27">
        <f>IFERROR(INDEX('APT Data'!$A79:$AF79,MATCH('Calcs - New values'!AF$3,'APT Data'!$A$1:$AF$1,0))+((('Calcs - ACA values'!AD81)-(INDEX('APT Data'!$A79:$AF79,MATCH('Calcs - New values'!AF$3,'APT Data'!$A$1:$AF$1,0))))*$A$1),'Calcs - ACA values'!AD81*$A$1)</f>
        <v>0</v>
      </c>
      <c r="AG81" s="27">
        <f>IFERROR(INDEX('APT Data'!$A79:$AF79,MATCH('Calcs - New values'!AG$3,'APT Data'!$A$1:$AF$1,0))+((('Calcs - ACA values'!AE81)-(INDEX('APT Data'!$A79:$AF79,MATCH('Calcs - New values'!AG$3,'APT Data'!$A$1:$AF$1,0))))*$A$1),'Calcs - ACA values'!AE81*$A$1)</f>
        <v>900</v>
      </c>
      <c r="AH81" s="27">
        <f>IFERROR(INDEX('APT Data'!$A79:$AF79,MATCH('Calcs - New values'!AH$3,'APT Data'!$A$1:$AF$1,0))+((('Calcs - ACA values'!AF81)-(INDEX('APT Data'!$A79:$AF79,MATCH('Calcs - New values'!AH$3,'APT Data'!$A$1:$AF$1,0))))*$A$1),'Calcs - ACA values'!AF81*$A$1)</f>
        <v>1290</v>
      </c>
    </row>
    <row r="82" spans="1:34" x14ac:dyDescent="0.35">
      <c r="A82" s="11">
        <v>810</v>
      </c>
      <c r="B82" s="11" t="b">
        <f>A82='Calcs - ACA values'!A82</f>
        <v>1</v>
      </c>
      <c r="C82" s="11" t="b">
        <f>A82='APT Data'!A80</f>
        <v>1</v>
      </c>
      <c r="D82" s="18" t="s">
        <v>84</v>
      </c>
      <c r="E82" s="27">
        <f>IFERROR(INDEX('APT Data'!$A80:$AF80,MATCH('Calcs - New values'!E$3,'APT Data'!$A$1:$AF$1,0))+((('Calcs - ACA values'!C82)-(INDEX('APT Data'!$A80:$AF80,MATCH('Calcs - New values'!E$3,'APT Data'!$A$1:$AF$1,0))))*$A$1),'Calcs - ACA values'!C82*$A$1)</f>
        <v>3123</v>
      </c>
      <c r="F82" s="27">
        <f>IFERROR(INDEX('APT Data'!$A80:$AF80,MATCH('Calcs - New values'!F$3,'APT Data'!$A$1:$AF$1,0))+((('Calcs - ACA values'!D82)-(INDEX('APT Data'!$A80:$AF80,MATCH('Calcs - New values'!F$3,'APT Data'!$A$1:$AF$1,0))))*$A$1),'Calcs - ACA values'!D82*$A$1)</f>
        <v>4404</v>
      </c>
      <c r="G82" s="27">
        <f>IFERROR(INDEX('APT Data'!$A80:$AF80,MATCH('Calcs - New values'!G$3,'APT Data'!$A$1:$AF$1,0))+((('Calcs - ACA values'!E82)-(INDEX('APT Data'!$A80:$AF80,MATCH('Calcs - New values'!G$3,'APT Data'!$A$1:$AF$1,0))))*$A$1),'Calcs - ACA values'!E82*$A$1)</f>
        <v>4963</v>
      </c>
      <c r="H82" s="27">
        <f>IFERROR(INDEX('APT Data'!$A80:$AF80,MATCH('Calcs - New values'!H$3,'APT Data'!$A$1:$AF$1,0))+((('Calcs - ACA values'!F82)-(INDEX('APT Data'!$A80:$AF80,MATCH('Calcs - New values'!H$3,'APT Data'!$A$1:$AF$1,0))))*$A$1),'Calcs - ACA values'!F82*$A$1)</f>
        <v>575</v>
      </c>
      <c r="I82" s="27">
        <f>IFERROR(INDEX('APT Data'!$A80:$AF80,MATCH('Calcs - New values'!I$3,'APT Data'!$A$1:$AF$1,0))+((('Calcs - ACA values'!G82)-(INDEX('APT Data'!$A80:$AF80,MATCH('Calcs - New values'!I$3,'APT Data'!$A$1:$AF$1,0))))*$A$1),'Calcs - ACA values'!G82*$A$1)</f>
        <v>840</v>
      </c>
      <c r="J82" s="27">
        <f>IFERROR(INDEX('APT Data'!$A80:$AF80,MATCH('Calcs - New values'!J$3,'APT Data'!$A$1:$AF$1,0))+((('Calcs - ACA values'!H82)-(INDEX('APT Data'!$A80:$AF80,MATCH('Calcs - New values'!J$3,'APT Data'!$A$1:$AF$1,0))))*$A$1),'Calcs - ACA values'!H82*$A$1)</f>
        <v>460</v>
      </c>
      <c r="K82" s="27">
        <f>IFERROR(INDEX('APT Data'!$A80:$AF80,MATCH('Calcs - New values'!K$3,'APT Data'!$A$1:$AF$1,0))+((('Calcs - ACA values'!I82)-(INDEX('APT Data'!$A80:$AF80,MATCH('Calcs - New values'!K$3,'APT Data'!$A$1:$AF$1,0))))*$A$1),'Calcs - ACA values'!I82*$A$1)</f>
        <v>460</v>
      </c>
      <c r="L82" s="27">
        <f>IFERROR(INDEX('APT Data'!$A80:$AF80,MATCH('Calcs - New values'!L$3,'APT Data'!$A$1:$AF$1,0))+((('Calcs - ACA values'!J82)-(INDEX('APT Data'!$A80:$AF80,MATCH('Calcs - New values'!L$3,'APT Data'!$A$1:$AF$1,0))))*$A$1),'Calcs - ACA values'!J82*$A$1)</f>
        <v>620</v>
      </c>
      <c r="M82" s="27">
        <f>IFERROR(INDEX('APT Data'!$A80:$AF80,MATCH('Calcs - New values'!M$3,'APT Data'!$A$1:$AF$1,0))+((('Calcs - ACA values'!K82)-(INDEX('APT Data'!$A80:$AF80,MATCH('Calcs - New values'!M$3,'APT Data'!$A$1:$AF$1,0))))*$A$1),'Calcs - ACA values'!K82*$A$1)</f>
        <v>865</v>
      </c>
      <c r="N82" s="27">
        <f>IFERROR(INDEX('APT Data'!$A80:$AF80,MATCH('Calcs - New values'!N$3,'APT Data'!$A$1:$AF$1,0))+((('Calcs - ACA values'!L82)-(INDEX('APT Data'!$A80:$AF80,MATCH('Calcs - New values'!N$3,'APT Data'!$A$1:$AF$1,0))))*$A$1),'Calcs - ACA values'!L82*$A$1)</f>
        <v>475</v>
      </c>
      <c r="O82" s="27">
        <f>IFERROR(INDEX('APT Data'!$A80:$AF80,MATCH('Calcs - New values'!O$3,'APT Data'!$A$1:$AF$1,0))+((('Calcs - ACA values'!M82)-(INDEX('APT Data'!$A80:$AF80,MATCH('Calcs - New values'!O$3,'APT Data'!$A$1:$AF$1,0))))*$A$1),'Calcs - ACA values'!M82*$A$1)</f>
        <v>680</v>
      </c>
      <c r="P82" s="27">
        <f>IFERROR(INDEX('APT Data'!$A80:$AF80,MATCH('Calcs - New values'!P$3,'APT Data'!$A$1:$AF$1,0))+((('Calcs - ACA values'!N82)-(INDEX('APT Data'!$A80:$AF80,MATCH('Calcs - New values'!P$3,'APT Data'!$A$1:$AF$1,0))))*$A$1),'Calcs - ACA values'!N82*$A$1)</f>
        <v>445</v>
      </c>
      <c r="Q82" s="27">
        <f>IFERROR(INDEX('APT Data'!$A80:$AF80,MATCH('Calcs - New values'!Q$3,'APT Data'!$A$1:$AF$1,0))+((('Calcs - ACA values'!O82)-(INDEX('APT Data'!$A80:$AF80,MATCH('Calcs - New values'!Q$3,'APT Data'!$A$1:$AF$1,0))))*$A$1),'Calcs - ACA values'!O82*$A$1)</f>
        <v>630</v>
      </c>
      <c r="R82" s="27">
        <f>IFERROR(INDEX('APT Data'!$A80:$AF80,MATCH('Calcs - New values'!R$3,'APT Data'!$A$1:$AF$1,0))+((('Calcs - ACA values'!P82)-(INDEX('APT Data'!$A80:$AF80,MATCH('Calcs - New values'!R$3,'APT Data'!$A$1:$AF$1,0))))*$A$1),'Calcs - ACA values'!P82*$A$1)</f>
        <v>410</v>
      </c>
      <c r="S82" s="27">
        <f>IFERROR(INDEX('APT Data'!$A80:$AF80,MATCH('Calcs - New values'!S$3,'APT Data'!$A$1:$AF$1,0))+((('Calcs - ACA values'!Q82)-(INDEX('APT Data'!$A80:$AF80,MATCH('Calcs - New values'!S$3,'APT Data'!$A$1:$AF$1,0))))*$A$1),'Calcs - ACA values'!Q82*$A$1)</f>
        <v>580</v>
      </c>
      <c r="T82" s="27">
        <f>IFERROR(INDEX('APT Data'!$A80:$AF80,MATCH('Calcs - New values'!T$3,'APT Data'!$A$1:$AF$1,0))+((('Calcs - ACA values'!R82)-(INDEX('APT Data'!$A80:$AF80,MATCH('Calcs - New values'!T$3,'APT Data'!$A$1:$AF$1,0))))*$A$1),'Calcs - ACA values'!R82*$A$1)</f>
        <v>260</v>
      </c>
      <c r="U82" s="27">
        <f>IFERROR(INDEX('APT Data'!$A80:$AF80,MATCH('Calcs - New values'!U$3,'APT Data'!$A$1:$AF$1,0))+((('Calcs - ACA values'!S82)-(INDEX('APT Data'!$A80:$AF80,MATCH('Calcs - New values'!U$3,'APT Data'!$A$1:$AF$1,0))))*$A$1),'Calcs - ACA values'!S82*$A$1)</f>
        <v>415</v>
      </c>
      <c r="V82" s="27">
        <f>IFERROR(INDEX('APT Data'!$A80:$AF80,MATCH('Calcs - New values'!V$3,'APT Data'!$A$1:$AF$1,0))+((('Calcs - ACA values'!T82)-(INDEX('APT Data'!$A80:$AF80,MATCH('Calcs - New values'!V$3,'APT Data'!$A$1:$AF$1,0))))*$A$1),'Calcs - ACA values'!T82*$A$1)</f>
        <v>215</v>
      </c>
      <c r="W82" s="27">
        <f>IFERROR(INDEX('APT Data'!$A80:$AF80,MATCH('Calcs - New values'!W$3,'APT Data'!$A$1:$AF$1,0))+((('Calcs - ACA values'!U82)-(INDEX('APT Data'!$A80:$AF80,MATCH('Calcs - New values'!W$3,'APT Data'!$A$1:$AF$1,0))))*$A$1),'Calcs - ACA values'!U82*$A$1)</f>
        <v>310</v>
      </c>
      <c r="X82" s="27">
        <f>IFERROR(INDEX('APT Data'!$A80:$AF80,MATCH('Calcs - New values'!X$3,'APT Data'!$A$1:$AF$1,0))+((('Calcs - ACA values'!V82)-(INDEX('APT Data'!$A80:$AF80,MATCH('Calcs - New values'!X$3,'APT Data'!$A$1:$AF$1,0))))*$A$1),'Calcs - ACA values'!V82*$A$1)</f>
        <v>1095</v>
      </c>
      <c r="Y82" s="27">
        <f>IFERROR(INDEX('APT Data'!$A80:$AF80,MATCH('Calcs - New values'!Y$3,'APT Data'!$A$1:$AF$1,0))+((('Calcs - ACA values'!W82)-(INDEX('APT Data'!$A80:$AF80,MATCH('Calcs - New values'!Y$3,'APT Data'!$A$1:$AF$1,0))))*$A$1),'Calcs - ACA values'!W82*$A$1)</f>
        <v>1660</v>
      </c>
      <c r="Z82" s="27">
        <f>IFERROR(INDEX('APT Data'!$A80:$AF80,MATCH('Calcs - New values'!Z$3,'APT Data'!$A$1:$AF$1,0))+((('Calcs - ACA values'!X82)-(INDEX('APT Data'!$A80:$AF80,MATCH('Calcs - New values'!Z$3,'APT Data'!$A$1:$AF$1,0))))*$A$1),'Calcs - ACA values'!X82*$A$1)</f>
        <v>550</v>
      </c>
      <c r="AA82" s="27">
        <f>IFERROR(INDEX('APT Data'!$A80:$AF80,MATCH('Calcs - New values'!AA$3,'APT Data'!$A$1:$AF$1,0))+((('Calcs - ACA values'!Y82)-(INDEX('APT Data'!$A80:$AF80,MATCH('Calcs - New values'!AA$3,'APT Data'!$A$1:$AF$1,0))))*$A$1),'Calcs - ACA values'!Y82*$A$1)</f>
        <v>1485</v>
      </c>
      <c r="AB82" s="27">
        <f>IFERROR(INDEX('APT Data'!$A80:$AF80,MATCH('Calcs - New values'!AB$3,'APT Data'!$A$1:$AF$1,0))+((('Calcs - ACA values'!Z82)-(INDEX('APT Data'!$A80:$AF80,MATCH('Calcs - New values'!AB$3,'APT Data'!$A$1:$AF$1,0))))*$A$1),'Calcs - ACA values'!Z82*$A$1)</f>
        <v>117800</v>
      </c>
      <c r="AC82" s="27">
        <f>IFERROR(INDEX('APT Data'!$A80:$AF80,MATCH('Calcs - New values'!AC$3,'APT Data'!$A$1:$AF$1,0))+((('Calcs - ACA values'!AA82)-(INDEX('APT Data'!$A80:$AF80,MATCH('Calcs - New values'!AC$3,'APT Data'!$A$1:$AF$1,0))))*$A$1),'Calcs - ACA values'!AA82*$A$1)</f>
        <v>117800</v>
      </c>
      <c r="AD82" s="27">
        <f>IFERROR(INDEX('APT Data'!$A80:$AF80,MATCH('Calcs - New values'!AD$3,'APT Data'!$A$1:$AF$1,0))+((('Calcs - ACA values'!AB82)-(INDEX('APT Data'!$A80:$AF80,MATCH('Calcs - New values'!AD$3,'APT Data'!$A$1:$AF$1,0))))*$A$1),'Calcs - ACA values'!AB82*$A$1)</f>
        <v>4500</v>
      </c>
      <c r="AE82" s="27">
        <f>IFERROR(INDEX('APT Data'!$A80:$AF80,MATCH('Calcs - New values'!AE$3,'APT Data'!$A$1:$AF$1,0))+((('Calcs - ACA values'!AC82)-(INDEX('APT Data'!$A80:$AF80,MATCH('Calcs - New values'!AE$3,'APT Data'!$A$1:$AF$1,0))))*$A$1),'Calcs - ACA values'!AC82*$A$1)</f>
        <v>7000</v>
      </c>
      <c r="AF82" s="27">
        <f>IFERROR(INDEX('APT Data'!$A80:$AF80,MATCH('Calcs - New values'!AF$3,'APT Data'!$A$1:$AF$1,0))+((('Calcs - ACA values'!AD82)-(INDEX('APT Data'!$A80:$AF80,MATCH('Calcs - New values'!AF$3,'APT Data'!$A$1:$AF$1,0))))*$A$1),'Calcs - ACA values'!AD82*$A$1)</f>
        <v>0</v>
      </c>
      <c r="AG82" s="27">
        <f>IFERROR(INDEX('APT Data'!$A80:$AF80,MATCH('Calcs - New values'!AG$3,'APT Data'!$A$1:$AF$1,0))+((('Calcs - ACA values'!AE82)-(INDEX('APT Data'!$A80:$AF80,MATCH('Calcs - New values'!AG$3,'APT Data'!$A$1:$AF$1,0))))*$A$1),'Calcs - ACA values'!AE82*$A$1)</f>
        <v>900</v>
      </c>
      <c r="AH82" s="27">
        <f>IFERROR(INDEX('APT Data'!$A80:$AF80,MATCH('Calcs - New values'!AH$3,'APT Data'!$A$1:$AF$1,0))+((('Calcs - ACA values'!AF82)-(INDEX('APT Data'!$A80:$AF80,MATCH('Calcs - New values'!AH$3,'APT Data'!$A$1:$AF$1,0))))*$A$1),'Calcs - ACA values'!AF82*$A$1)</f>
        <v>1290</v>
      </c>
    </row>
    <row r="83" spans="1:34" x14ac:dyDescent="0.35">
      <c r="A83" s="11">
        <v>811</v>
      </c>
      <c r="B83" s="11" t="b">
        <f>A83='Calcs - ACA values'!A83</f>
        <v>1</v>
      </c>
      <c r="C83" s="11" t="b">
        <f>A83='APT Data'!A81</f>
        <v>1</v>
      </c>
      <c r="D83" s="18" t="s">
        <v>85</v>
      </c>
      <c r="E83" s="27">
        <f>IFERROR(INDEX('APT Data'!$A81:$AF81,MATCH('Calcs - New values'!E$3,'APT Data'!$A$1:$AF$1,0))+((('Calcs - ACA values'!C83)-(INDEX('APT Data'!$A81:$AF81,MATCH('Calcs - New values'!E$3,'APT Data'!$A$1:$AF$1,0))))*$A$1),'Calcs - ACA values'!C83*$A$1)</f>
        <v>3237.3</v>
      </c>
      <c r="F83" s="27">
        <f>IFERROR(INDEX('APT Data'!$A81:$AF81,MATCH('Calcs - New values'!F$3,'APT Data'!$A$1:$AF$1,0))+((('Calcs - ACA values'!D83)-(INDEX('APT Data'!$A81:$AF81,MATCH('Calcs - New values'!F$3,'APT Data'!$A$1:$AF$1,0))))*$A$1),'Calcs - ACA values'!D83*$A$1)</f>
        <v>4474.2</v>
      </c>
      <c r="G83" s="27">
        <f>IFERROR(INDEX('APT Data'!$A81:$AF81,MATCH('Calcs - New values'!G$3,'APT Data'!$A$1:$AF$1,0))+((('Calcs - ACA values'!E83)-(INDEX('APT Data'!$A81:$AF81,MATCH('Calcs - New values'!G$3,'APT Data'!$A$1:$AF$1,0))))*$A$1),'Calcs - ACA values'!E83*$A$1)</f>
        <v>5510.5599999999995</v>
      </c>
      <c r="H83" s="27">
        <f>IFERROR(INDEX('APT Data'!$A81:$AF81,MATCH('Calcs - New values'!H$3,'APT Data'!$A$1:$AF$1,0))+((('Calcs - ACA values'!F83)-(INDEX('APT Data'!$A81:$AF81,MATCH('Calcs - New values'!H$3,'APT Data'!$A$1:$AF$1,0))))*$A$1),'Calcs - ACA values'!F83*$A$1)</f>
        <v>575</v>
      </c>
      <c r="I83" s="27">
        <f>IFERROR(INDEX('APT Data'!$A81:$AF81,MATCH('Calcs - New values'!I$3,'APT Data'!$A$1:$AF$1,0))+((('Calcs - ACA values'!G83)-(INDEX('APT Data'!$A81:$AF81,MATCH('Calcs - New values'!I$3,'APT Data'!$A$1:$AF$1,0))))*$A$1),'Calcs - ACA values'!G83*$A$1)</f>
        <v>840</v>
      </c>
      <c r="J83" s="27">
        <f>IFERROR(INDEX('APT Data'!$A81:$AF81,MATCH('Calcs - New values'!J$3,'APT Data'!$A$1:$AF$1,0))+((('Calcs - ACA values'!H83)-(INDEX('APT Data'!$A81:$AF81,MATCH('Calcs - New values'!J$3,'APT Data'!$A$1:$AF$1,0))))*$A$1),'Calcs - ACA values'!H83*$A$1)</f>
        <v>460</v>
      </c>
      <c r="K83" s="27">
        <f>IFERROR(INDEX('APT Data'!$A81:$AF81,MATCH('Calcs - New values'!K$3,'APT Data'!$A$1:$AF$1,0))+((('Calcs - ACA values'!I83)-(INDEX('APT Data'!$A81:$AF81,MATCH('Calcs - New values'!K$3,'APT Data'!$A$1:$AF$1,0))))*$A$1),'Calcs - ACA values'!I83*$A$1)</f>
        <v>460</v>
      </c>
      <c r="L83" s="27">
        <f>IFERROR(INDEX('APT Data'!$A81:$AF81,MATCH('Calcs - New values'!L$3,'APT Data'!$A$1:$AF$1,0))+((('Calcs - ACA values'!J83)-(INDEX('APT Data'!$A81:$AF81,MATCH('Calcs - New values'!L$3,'APT Data'!$A$1:$AF$1,0))))*$A$1),'Calcs - ACA values'!J83*$A$1)</f>
        <v>620</v>
      </c>
      <c r="M83" s="27">
        <f>IFERROR(INDEX('APT Data'!$A81:$AF81,MATCH('Calcs - New values'!M$3,'APT Data'!$A$1:$AF$1,0))+((('Calcs - ACA values'!K83)-(INDEX('APT Data'!$A81:$AF81,MATCH('Calcs - New values'!M$3,'APT Data'!$A$1:$AF$1,0))))*$A$1),'Calcs - ACA values'!K83*$A$1)</f>
        <v>865</v>
      </c>
      <c r="N83" s="27">
        <f>IFERROR(INDEX('APT Data'!$A81:$AF81,MATCH('Calcs - New values'!N$3,'APT Data'!$A$1:$AF$1,0))+((('Calcs - ACA values'!L83)-(INDEX('APT Data'!$A81:$AF81,MATCH('Calcs - New values'!N$3,'APT Data'!$A$1:$AF$1,0))))*$A$1),'Calcs - ACA values'!L83*$A$1)</f>
        <v>475</v>
      </c>
      <c r="O83" s="27">
        <f>IFERROR(INDEX('APT Data'!$A81:$AF81,MATCH('Calcs - New values'!O$3,'APT Data'!$A$1:$AF$1,0))+((('Calcs - ACA values'!M83)-(INDEX('APT Data'!$A81:$AF81,MATCH('Calcs - New values'!O$3,'APT Data'!$A$1:$AF$1,0))))*$A$1),'Calcs - ACA values'!M83*$A$1)</f>
        <v>680</v>
      </c>
      <c r="P83" s="27">
        <f>IFERROR(INDEX('APT Data'!$A81:$AF81,MATCH('Calcs - New values'!P$3,'APT Data'!$A$1:$AF$1,0))+((('Calcs - ACA values'!N83)-(INDEX('APT Data'!$A81:$AF81,MATCH('Calcs - New values'!P$3,'APT Data'!$A$1:$AF$1,0))))*$A$1),'Calcs - ACA values'!N83*$A$1)</f>
        <v>445</v>
      </c>
      <c r="Q83" s="27">
        <f>IFERROR(INDEX('APT Data'!$A81:$AF81,MATCH('Calcs - New values'!Q$3,'APT Data'!$A$1:$AF$1,0))+((('Calcs - ACA values'!O83)-(INDEX('APT Data'!$A81:$AF81,MATCH('Calcs - New values'!Q$3,'APT Data'!$A$1:$AF$1,0))))*$A$1),'Calcs - ACA values'!O83*$A$1)</f>
        <v>630</v>
      </c>
      <c r="R83" s="27">
        <f>IFERROR(INDEX('APT Data'!$A81:$AF81,MATCH('Calcs - New values'!R$3,'APT Data'!$A$1:$AF$1,0))+((('Calcs - ACA values'!P83)-(INDEX('APT Data'!$A81:$AF81,MATCH('Calcs - New values'!R$3,'APT Data'!$A$1:$AF$1,0))))*$A$1),'Calcs - ACA values'!P83*$A$1)</f>
        <v>410</v>
      </c>
      <c r="S83" s="27">
        <f>IFERROR(INDEX('APT Data'!$A81:$AF81,MATCH('Calcs - New values'!S$3,'APT Data'!$A$1:$AF$1,0))+((('Calcs - ACA values'!Q83)-(INDEX('APT Data'!$A81:$AF81,MATCH('Calcs - New values'!S$3,'APT Data'!$A$1:$AF$1,0))))*$A$1),'Calcs - ACA values'!Q83*$A$1)</f>
        <v>580</v>
      </c>
      <c r="T83" s="27">
        <f>IFERROR(INDEX('APT Data'!$A81:$AF81,MATCH('Calcs - New values'!T$3,'APT Data'!$A$1:$AF$1,0))+((('Calcs - ACA values'!R83)-(INDEX('APT Data'!$A81:$AF81,MATCH('Calcs - New values'!T$3,'APT Data'!$A$1:$AF$1,0))))*$A$1),'Calcs - ACA values'!R83*$A$1)</f>
        <v>260</v>
      </c>
      <c r="U83" s="27">
        <f>IFERROR(INDEX('APT Data'!$A81:$AF81,MATCH('Calcs - New values'!U$3,'APT Data'!$A$1:$AF$1,0))+((('Calcs - ACA values'!S83)-(INDEX('APT Data'!$A81:$AF81,MATCH('Calcs - New values'!U$3,'APT Data'!$A$1:$AF$1,0))))*$A$1),'Calcs - ACA values'!S83*$A$1)</f>
        <v>415</v>
      </c>
      <c r="V83" s="27">
        <f>IFERROR(INDEX('APT Data'!$A81:$AF81,MATCH('Calcs - New values'!V$3,'APT Data'!$A$1:$AF$1,0))+((('Calcs - ACA values'!T83)-(INDEX('APT Data'!$A81:$AF81,MATCH('Calcs - New values'!V$3,'APT Data'!$A$1:$AF$1,0))))*$A$1),'Calcs - ACA values'!T83*$A$1)</f>
        <v>215</v>
      </c>
      <c r="W83" s="27">
        <f>IFERROR(INDEX('APT Data'!$A81:$AF81,MATCH('Calcs - New values'!W$3,'APT Data'!$A$1:$AF$1,0))+((('Calcs - ACA values'!U83)-(INDEX('APT Data'!$A81:$AF81,MATCH('Calcs - New values'!W$3,'APT Data'!$A$1:$AF$1,0))))*$A$1),'Calcs - ACA values'!U83*$A$1)</f>
        <v>310</v>
      </c>
      <c r="X83" s="27">
        <f>IFERROR(INDEX('APT Data'!$A81:$AF81,MATCH('Calcs - New values'!X$3,'APT Data'!$A$1:$AF$1,0))+((('Calcs - ACA values'!V83)-(INDEX('APT Data'!$A81:$AF81,MATCH('Calcs - New values'!X$3,'APT Data'!$A$1:$AF$1,0))))*$A$1),'Calcs - ACA values'!V83*$A$1)</f>
        <v>559.5</v>
      </c>
      <c r="Y83" s="27">
        <f>IFERROR(INDEX('APT Data'!$A81:$AF81,MATCH('Calcs - New values'!Y$3,'APT Data'!$A$1:$AF$1,0))+((('Calcs - ACA values'!W83)-(INDEX('APT Data'!$A81:$AF81,MATCH('Calcs - New values'!Y$3,'APT Data'!$A$1:$AF$1,0))))*$A$1),'Calcs - ACA values'!W83*$A$1)</f>
        <v>571</v>
      </c>
      <c r="Z83" s="27">
        <f>IFERROR(INDEX('APT Data'!$A81:$AF81,MATCH('Calcs - New values'!Z$3,'APT Data'!$A$1:$AF$1,0))+((('Calcs - ACA values'!X83)-(INDEX('APT Data'!$A81:$AF81,MATCH('Calcs - New values'!Z$3,'APT Data'!$A$1:$AF$1,0))))*$A$1),'Calcs - ACA values'!X83*$A$1)</f>
        <v>505</v>
      </c>
      <c r="AA83" s="27">
        <f>IFERROR(INDEX('APT Data'!$A81:$AF81,MATCH('Calcs - New values'!AA$3,'APT Data'!$A$1:$AF$1,0))+((('Calcs - ACA values'!Y83)-(INDEX('APT Data'!$A81:$AF81,MATCH('Calcs - New values'!AA$3,'APT Data'!$A$1:$AF$1,0))))*$A$1),'Calcs - ACA values'!Y83*$A$1)</f>
        <v>328.5</v>
      </c>
      <c r="AB83" s="27">
        <f>IFERROR(INDEX('APT Data'!$A81:$AF81,MATCH('Calcs - New values'!AB$3,'APT Data'!$A$1:$AF$1,0))+((('Calcs - ACA values'!Z83)-(INDEX('APT Data'!$A81:$AF81,MATCH('Calcs - New values'!AB$3,'APT Data'!$A$1:$AF$1,0))))*$A$1),'Calcs - ACA values'!Z83*$A$1)</f>
        <v>128780</v>
      </c>
      <c r="AC83" s="27">
        <f>IFERROR(INDEX('APT Data'!$A81:$AF81,MATCH('Calcs - New values'!AC$3,'APT Data'!$A$1:$AF$1,0))+((('Calcs - ACA values'!AA83)-(INDEX('APT Data'!$A81:$AF81,MATCH('Calcs - New values'!AC$3,'APT Data'!$A$1:$AF$1,0))))*$A$1),'Calcs - ACA values'!AA83*$A$1)</f>
        <v>169280</v>
      </c>
      <c r="AD83" s="27">
        <f>IFERROR(INDEX('APT Data'!$A81:$AF81,MATCH('Calcs - New values'!AD$3,'APT Data'!$A$1:$AF$1,0))+((('Calcs - ACA values'!AB83)-(INDEX('APT Data'!$A81:$AF81,MATCH('Calcs - New values'!AD$3,'APT Data'!$A$1:$AF$1,0))))*$A$1),'Calcs - ACA values'!AB83*$A$1)</f>
        <v>13500</v>
      </c>
      <c r="AE83" s="27">
        <f>IFERROR(INDEX('APT Data'!$A81:$AF81,MATCH('Calcs - New values'!AE$3,'APT Data'!$A$1:$AF$1,0))+((('Calcs - ACA values'!AC83)-(INDEX('APT Data'!$A81:$AF81,MATCH('Calcs - New values'!AE$3,'APT Data'!$A$1:$AF$1,0))))*$A$1),'Calcs - ACA values'!AC83*$A$1)</f>
        <v>52000</v>
      </c>
      <c r="AF83" s="27">
        <f>IFERROR(INDEX('APT Data'!$A81:$AF81,MATCH('Calcs - New values'!AF$3,'APT Data'!$A$1:$AF$1,0))+((('Calcs - ACA values'!AD83)-(INDEX('APT Data'!$A81:$AF81,MATCH('Calcs - New values'!AF$3,'APT Data'!$A$1:$AF$1,0))))*$A$1),'Calcs - ACA values'!AD83*$A$1)</f>
        <v>835.2</v>
      </c>
      <c r="AG83" s="27">
        <f>IFERROR(INDEX('APT Data'!$A81:$AF81,MATCH('Calcs - New values'!AG$3,'APT Data'!$A$1:$AF$1,0))+((('Calcs - ACA values'!AE83)-(INDEX('APT Data'!$A81:$AF81,MATCH('Calcs - New values'!AG$3,'APT Data'!$A$1:$AF$1,0))))*$A$1),'Calcs - ACA values'!AE83*$A$1)</f>
        <v>90</v>
      </c>
      <c r="AH83" s="27">
        <f>IFERROR(INDEX('APT Data'!$A81:$AF81,MATCH('Calcs - New values'!AH$3,'APT Data'!$A$1:$AF$1,0))+((('Calcs - ACA values'!AF83)-(INDEX('APT Data'!$A81:$AF81,MATCH('Calcs - New values'!AH$3,'APT Data'!$A$1:$AF$1,0))))*$A$1),'Calcs - ACA values'!AF83*$A$1)</f>
        <v>129</v>
      </c>
    </row>
    <row r="84" spans="1:34" x14ac:dyDescent="0.35">
      <c r="A84" s="11">
        <v>812</v>
      </c>
      <c r="B84" s="11" t="b">
        <f>A84='Calcs - ACA values'!A84</f>
        <v>1</v>
      </c>
      <c r="C84" s="11" t="b">
        <f>A84='APT Data'!A82</f>
        <v>1</v>
      </c>
      <c r="D84" s="18" t="s">
        <v>86</v>
      </c>
      <c r="E84" s="27">
        <f>IFERROR(INDEX('APT Data'!$A82:$AF82,MATCH('Calcs - New values'!E$3,'APT Data'!$A$1:$AF$1,0))+((('Calcs - ACA values'!C84)-(INDEX('APT Data'!$A82:$AF82,MATCH('Calcs - New values'!E$3,'APT Data'!$A$1:$AF$1,0))))*$A$1),'Calcs - ACA values'!C84*$A$1)</f>
        <v>3363.3</v>
      </c>
      <c r="F84" s="27">
        <f>IFERROR(INDEX('APT Data'!$A82:$AF82,MATCH('Calcs - New values'!F$3,'APT Data'!$A$1:$AF$1,0))+((('Calcs - ACA values'!D84)-(INDEX('APT Data'!$A82:$AF82,MATCH('Calcs - New values'!F$3,'APT Data'!$A$1:$AF$1,0))))*$A$1),'Calcs - ACA values'!D84*$A$1)</f>
        <v>4467.8999999999996</v>
      </c>
      <c r="G84" s="27">
        <f>IFERROR(INDEX('APT Data'!$A82:$AF82,MATCH('Calcs - New values'!G$3,'APT Data'!$A$1:$AF$1,0))+((('Calcs - ACA values'!E84)-(INDEX('APT Data'!$A82:$AF82,MATCH('Calcs - New values'!G$3,'APT Data'!$A$1:$AF$1,0))))*$A$1),'Calcs - ACA values'!E84*$A$1)</f>
        <v>5152</v>
      </c>
      <c r="H84" s="27">
        <f>IFERROR(INDEX('APT Data'!$A82:$AF82,MATCH('Calcs - New values'!H$3,'APT Data'!$A$1:$AF$1,0))+((('Calcs - ACA values'!F84)-(INDEX('APT Data'!$A82:$AF82,MATCH('Calcs - New values'!H$3,'APT Data'!$A$1:$AF$1,0))))*$A$1),'Calcs - ACA values'!F84*$A$1)</f>
        <v>575</v>
      </c>
      <c r="I84" s="27">
        <f>IFERROR(INDEX('APT Data'!$A82:$AF82,MATCH('Calcs - New values'!I$3,'APT Data'!$A$1:$AF$1,0))+((('Calcs - ACA values'!G84)-(INDEX('APT Data'!$A82:$AF82,MATCH('Calcs - New values'!I$3,'APT Data'!$A$1:$AF$1,0))))*$A$1),'Calcs - ACA values'!G84*$A$1)</f>
        <v>840</v>
      </c>
      <c r="J84" s="27">
        <f>IFERROR(INDEX('APT Data'!$A82:$AF82,MATCH('Calcs - New values'!J$3,'APT Data'!$A$1:$AF$1,0))+((('Calcs - ACA values'!H84)-(INDEX('APT Data'!$A82:$AF82,MATCH('Calcs - New values'!J$3,'APT Data'!$A$1:$AF$1,0))))*$A$1),'Calcs - ACA values'!H84*$A$1)</f>
        <v>46</v>
      </c>
      <c r="K84" s="27">
        <f>IFERROR(INDEX('APT Data'!$A82:$AF82,MATCH('Calcs - New values'!K$3,'APT Data'!$A$1:$AF$1,0))+((('Calcs - ACA values'!I84)-(INDEX('APT Data'!$A82:$AF82,MATCH('Calcs - New values'!K$3,'APT Data'!$A$1:$AF$1,0))))*$A$1),'Calcs - ACA values'!I84*$A$1)</f>
        <v>46</v>
      </c>
      <c r="L84" s="27">
        <f>IFERROR(INDEX('APT Data'!$A82:$AF82,MATCH('Calcs - New values'!L$3,'APT Data'!$A$1:$AF$1,0))+((('Calcs - ACA values'!J84)-(INDEX('APT Data'!$A82:$AF82,MATCH('Calcs - New values'!L$3,'APT Data'!$A$1:$AF$1,0))))*$A$1),'Calcs - ACA values'!J84*$A$1)</f>
        <v>620</v>
      </c>
      <c r="M84" s="27">
        <f>IFERROR(INDEX('APT Data'!$A82:$AF82,MATCH('Calcs - New values'!M$3,'APT Data'!$A$1:$AF$1,0))+((('Calcs - ACA values'!K84)-(INDEX('APT Data'!$A82:$AF82,MATCH('Calcs - New values'!M$3,'APT Data'!$A$1:$AF$1,0))))*$A$1),'Calcs - ACA values'!K84*$A$1)</f>
        <v>865</v>
      </c>
      <c r="N84" s="27">
        <f>IFERROR(INDEX('APT Data'!$A82:$AF82,MATCH('Calcs - New values'!N$3,'APT Data'!$A$1:$AF$1,0))+((('Calcs - ACA values'!L84)-(INDEX('APT Data'!$A82:$AF82,MATCH('Calcs - New values'!N$3,'APT Data'!$A$1:$AF$1,0))))*$A$1),'Calcs - ACA values'!L84*$A$1)</f>
        <v>475</v>
      </c>
      <c r="O84" s="27">
        <f>IFERROR(INDEX('APT Data'!$A82:$AF82,MATCH('Calcs - New values'!O$3,'APT Data'!$A$1:$AF$1,0))+((('Calcs - ACA values'!M84)-(INDEX('APT Data'!$A82:$AF82,MATCH('Calcs - New values'!O$3,'APT Data'!$A$1:$AF$1,0))))*$A$1),'Calcs - ACA values'!M84*$A$1)</f>
        <v>680</v>
      </c>
      <c r="P84" s="27">
        <f>IFERROR(INDEX('APT Data'!$A82:$AF82,MATCH('Calcs - New values'!P$3,'APT Data'!$A$1:$AF$1,0))+((('Calcs - ACA values'!N84)-(INDEX('APT Data'!$A82:$AF82,MATCH('Calcs - New values'!P$3,'APT Data'!$A$1:$AF$1,0))))*$A$1),'Calcs - ACA values'!N84*$A$1)</f>
        <v>445</v>
      </c>
      <c r="Q84" s="27">
        <f>IFERROR(INDEX('APT Data'!$A82:$AF82,MATCH('Calcs - New values'!Q$3,'APT Data'!$A$1:$AF$1,0))+((('Calcs - ACA values'!O84)-(INDEX('APT Data'!$A82:$AF82,MATCH('Calcs - New values'!Q$3,'APT Data'!$A$1:$AF$1,0))))*$A$1),'Calcs - ACA values'!O84*$A$1)</f>
        <v>630</v>
      </c>
      <c r="R84" s="27">
        <f>IFERROR(INDEX('APT Data'!$A82:$AF82,MATCH('Calcs - New values'!R$3,'APT Data'!$A$1:$AF$1,0))+((('Calcs - ACA values'!P84)-(INDEX('APT Data'!$A82:$AF82,MATCH('Calcs - New values'!R$3,'APT Data'!$A$1:$AF$1,0))))*$A$1),'Calcs - ACA values'!P84*$A$1)</f>
        <v>410</v>
      </c>
      <c r="S84" s="27">
        <f>IFERROR(INDEX('APT Data'!$A82:$AF82,MATCH('Calcs - New values'!S$3,'APT Data'!$A$1:$AF$1,0))+((('Calcs - ACA values'!Q84)-(INDEX('APT Data'!$A82:$AF82,MATCH('Calcs - New values'!S$3,'APT Data'!$A$1:$AF$1,0))))*$A$1),'Calcs - ACA values'!Q84*$A$1)</f>
        <v>580</v>
      </c>
      <c r="T84" s="27">
        <f>IFERROR(INDEX('APT Data'!$A82:$AF82,MATCH('Calcs - New values'!T$3,'APT Data'!$A$1:$AF$1,0))+((('Calcs - ACA values'!R84)-(INDEX('APT Data'!$A82:$AF82,MATCH('Calcs - New values'!T$3,'APT Data'!$A$1:$AF$1,0))))*$A$1),'Calcs - ACA values'!R84*$A$1)</f>
        <v>260</v>
      </c>
      <c r="U84" s="27">
        <f>IFERROR(INDEX('APT Data'!$A82:$AF82,MATCH('Calcs - New values'!U$3,'APT Data'!$A$1:$AF$1,0))+((('Calcs - ACA values'!S84)-(INDEX('APT Data'!$A82:$AF82,MATCH('Calcs - New values'!U$3,'APT Data'!$A$1:$AF$1,0))))*$A$1),'Calcs - ACA values'!S84*$A$1)</f>
        <v>415</v>
      </c>
      <c r="V84" s="27">
        <f>IFERROR(INDEX('APT Data'!$A82:$AF82,MATCH('Calcs - New values'!V$3,'APT Data'!$A$1:$AF$1,0))+((('Calcs - ACA values'!T84)-(INDEX('APT Data'!$A82:$AF82,MATCH('Calcs - New values'!V$3,'APT Data'!$A$1:$AF$1,0))))*$A$1),'Calcs - ACA values'!T84*$A$1)</f>
        <v>215</v>
      </c>
      <c r="W84" s="27">
        <f>IFERROR(INDEX('APT Data'!$A82:$AF82,MATCH('Calcs - New values'!W$3,'APT Data'!$A$1:$AF$1,0))+((('Calcs - ACA values'!U84)-(INDEX('APT Data'!$A82:$AF82,MATCH('Calcs - New values'!W$3,'APT Data'!$A$1:$AF$1,0))))*$A$1),'Calcs - ACA values'!U84*$A$1)</f>
        <v>310</v>
      </c>
      <c r="X84" s="27">
        <f>IFERROR(INDEX('APT Data'!$A82:$AF82,MATCH('Calcs - New values'!X$3,'APT Data'!$A$1:$AF$1,0))+((('Calcs - ACA values'!V84)-(INDEX('APT Data'!$A82:$AF82,MATCH('Calcs - New values'!X$3,'APT Data'!$A$1:$AF$1,0))))*$A$1),'Calcs - ACA values'!V84*$A$1)</f>
        <v>1095</v>
      </c>
      <c r="Y84" s="27">
        <f>IFERROR(INDEX('APT Data'!$A82:$AF82,MATCH('Calcs - New values'!Y$3,'APT Data'!$A$1:$AF$1,0))+((('Calcs - ACA values'!W84)-(INDEX('APT Data'!$A82:$AF82,MATCH('Calcs - New values'!Y$3,'APT Data'!$A$1:$AF$1,0))))*$A$1),'Calcs - ACA values'!W84*$A$1)</f>
        <v>1660</v>
      </c>
      <c r="Z84" s="27">
        <f>IFERROR(INDEX('APT Data'!$A82:$AF82,MATCH('Calcs - New values'!Z$3,'APT Data'!$A$1:$AF$1,0))+((('Calcs - ACA values'!X84)-(INDEX('APT Data'!$A82:$AF82,MATCH('Calcs - New values'!Z$3,'APT Data'!$A$1:$AF$1,0))))*$A$1),'Calcs - ACA values'!X84*$A$1)</f>
        <v>550</v>
      </c>
      <c r="AA84" s="27">
        <f>IFERROR(INDEX('APT Data'!$A82:$AF82,MATCH('Calcs - New values'!AA$3,'APT Data'!$A$1:$AF$1,0))+((('Calcs - ACA values'!Y84)-(INDEX('APT Data'!$A82:$AF82,MATCH('Calcs - New values'!AA$3,'APT Data'!$A$1:$AF$1,0))))*$A$1),'Calcs - ACA values'!Y84*$A$1)</f>
        <v>1485</v>
      </c>
      <c r="AB84" s="27">
        <f>IFERROR(INDEX('APT Data'!$A82:$AF82,MATCH('Calcs - New values'!AB$3,'APT Data'!$A$1:$AF$1,0))+((('Calcs - ACA values'!Z84)-(INDEX('APT Data'!$A82:$AF82,MATCH('Calcs - New values'!AB$3,'APT Data'!$A$1:$AF$1,0))))*$A$1),'Calcs - ACA values'!Z84*$A$1)</f>
        <v>117800</v>
      </c>
      <c r="AC84" s="27">
        <f>IFERROR(INDEX('APT Data'!$A82:$AF82,MATCH('Calcs - New values'!AC$3,'APT Data'!$A$1:$AF$1,0))+((('Calcs - ACA values'!AA84)-(INDEX('APT Data'!$A82:$AF82,MATCH('Calcs - New values'!AC$3,'APT Data'!$A$1:$AF$1,0))))*$A$1),'Calcs - ACA values'!AA84*$A$1)</f>
        <v>117800</v>
      </c>
      <c r="AD84" s="27">
        <f>IFERROR(INDEX('APT Data'!$A82:$AF82,MATCH('Calcs - New values'!AD$3,'APT Data'!$A$1:$AF$1,0))+((('Calcs - ACA values'!AB84)-(INDEX('APT Data'!$A82:$AF82,MATCH('Calcs - New values'!AD$3,'APT Data'!$A$1:$AF$1,0))))*$A$1),'Calcs - ACA values'!AB84*$A$1)</f>
        <v>27900</v>
      </c>
      <c r="AE84" s="27">
        <f>IFERROR(INDEX('APT Data'!$A82:$AF82,MATCH('Calcs - New values'!AE$3,'APT Data'!$A$1:$AF$1,0))+((('Calcs - ACA values'!AC84)-(INDEX('APT Data'!$A82:$AF82,MATCH('Calcs - New values'!AE$3,'APT Data'!$A$1:$AF$1,0))))*$A$1),'Calcs - ACA values'!AC84*$A$1)</f>
        <v>67840</v>
      </c>
      <c r="AF84" s="27">
        <f>IFERROR(INDEX('APT Data'!$A82:$AF82,MATCH('Calcs - New values'!AF$3,'APT Data'!$A$1:$AF$1,0))+((('Calcs - ACA values'!AD84)-(INDEX('APT Data'!$A82:$AF82,MATCH('Calcs - New values'!AF$3,'APT Data'!$A$1:$AF$1,0))))*$A$1),'Calcs - ACA values'!AD84*$A$1)</f>
        <v>0</v>
      </c>
      <c r="AG84" s="27">
        <f>IFERROR(INDEX('APT Data'!$A82:$AF82,MATCH('Calcs - New values'!AG$3,'APT Data'!$A$1:$AF$1,0))+((('Calcs - ACA values'!AE84)-(INDEX('APT Data'!$A82:$AF82,MATCH('Calcs - New values'!AG$3,'APT Data'!$A$1:$AF$1,0))))*$A$1),'Calcs - ACA values'!AE84*$A$1)</f>
        <v>90</v>
      </c>
      <c r="AH84" s="27">
        <f>IFERROR(INDEX('APT Data'!$A82:$AF82,MATCH('Calcs - New values'!AH$3,'APT Data'!$A$1:$AF$1,0))+((('Calcs - ACA values'!AF84)-(INDEX('APT Data'!$A82:$AF82,MATCH('Calcs - New values'!AH$3,'APT Data'!$A$1:$AF$1,0))))*$A$1),'Calcs - ACA values'!AF84*$A$1)</f>
        <v>129</v>
      </c>
    </row>
    <row r="85" spans="1:34" x14ac:dyDescent="0.35">
      <c r="A85" s="11">
        <v>813</v>
      </c>
      <c r="B85" s="11" t="b">
        <f>A85='Calcs - ACA values'!A85</f>
        <v>1</v>
      </c>
      <c r="C85" s="11" t="b">
        <f>A85='APT Data'!A83</f>
        <v>1</v>
      </c>
      <c r="D85" s="18" t="s">
        <v>87</v>
      </c>
      <c r="E85" s="27">
        <f>IFERROR(INDEX('APT Data'!$A83:$AF83,MATCH('Calcs - New values'!E$3,'APT Data'!$A$1:$AF$1,0))+((('Calcs - ACA values'!C85)-(INDEX('APT Data'!$A83:$AF83,MATCH('Calcs - New values'!E$3,'APT Data'!$A$1:$AF$1,0))))*$A$1),'Calcs - ACA values'!C85*$A$1)</f>
        <v>3123</v>
      </c>
      <c r="F85" s="27">
        <f>IFERROR(INDEX('APT Data'!$A83:$AF83,MATCH('Calcs - New values'!F$3,'APT Data'!$A$1:$AF$1,0))+((('Calcs - ACA values'!D85)-(INDEX('APT Data'!$A83:$AF83,MATCH('Calcs - New values'!F$3,'APT Data'!$A$1:$AF$1,0))))*$A$1),'Calcs - ACA values'!D85*$A$1)</f>
        <v>4404</v>
      </c>
      <c r="G85" s="27">
        <f>IFERROR(INDEX('APT Data'!$A83:$AF83,MATCH('Calcs - New values'!G$3,'APT Data'!$A$1:$AF$1,0))+((('Calcs - ACA values'!E85)-(INDEX('APT Data'!$A83:$AF83,MATCH('Calcs - New values'!G$3,'APT Data'!$A$1:$AF$1,0))))*$A$1),'Calcs - ACA values'!E85*$A$1)</f>
        <v>4963</v>
      </c>
      <c r="H85" s="27">
        <f>IFERROR(INDEX('APT Data'!$A83:$AF83,MATCH('Calcs - New values'!H$3,'APT Data'!$A$1:$AF$1,0))+((('Calcs - ACA values'!F85)-(INDEX('APT Data'!$A83:$AF83,MATCH('Calcs - New values'!H$3,'APT Data'!$A$1:$AF$1,0))))*$A$1),'Calcs - ACA values'!F85*$A$1)</f>
        <v>575</v>
      </c>
      <c r="I85" s="27">
        <f>IFERROR(INDEX('APT Data'!$A83:$AF83,MATCH('Calcs - New values'!I$3,'APT Data'!$A$1:$AF$1,0))+((('Calcs - ACA values'!G85)-(INDEX('APT Data'!$A83:$AF83,MATCH('Calcs - New values'!I$3,'APT Data'!$A$1:$AF$1,0))))*$A$1),'Calcs - ACA values'!G85*$A$1)</f>
        <v>840</v>
      </c>
      <c r="J85" s="27">
        <f>IFERROR(INDEX('APT Data'!$A83:$AF83,MATCH('Calcs - New values'!J$3,'APT Data'!$A$1:$AF$1,0))+((('Calcs - ACA values'!H85)-(INDEX('APT Data'!$A83:$AF83,MATCH('Calcs - New values'!J$3,'APT Data'!$A$1:$AF$1,0))))*$A$1),'Calcs - ACA values'!H85*$A$1)</f>
        <v>460</v>
      </c>
      <c r="K85" s="27">
        <f>IFERROR(INDEX('APT Data'!$A83:$AF83,MATCH('Calcs - New values'!K$3,'APT Data'!$A$1:$AF$1,0))+((('Calcs - ACA values'!I85)-(INDEX('APT Data'!$A83:$AF83,MATCH('Calcs - New values'!K$3,'APT Data'!$A$1:$AF$1,0))))*$A$1),'Calcs - ACA values'!I85*$A$1)</f>
        <v>460</v>
      </c>
      <c r="L85" s="27">
        <f>IFERROR(INDEX('APT Data'!$A83:$AF83,MATCH('Calcs - New values'!L$3,'APT Data'!$A$1:$AF$1,0))+((('Calcs - ACA values'!J85)-(INDEX('APT Data'!$A83:$AF83,MATCH('Calcs - New values'!L$3,'APT Data'!$A$1:$AF$1,0))))*$A$1),'Calcs - ACA values'!J85*$A$1)</f>
        <v>620</v>
      </c>
      <c r="M85" s="27">
        <f>IFERROR(INDEX('APT Data'!$A83:$AF83,MATCH('Calcs - New values'!M$3,'APT Data'!$A$1:$AF$1,0))+((('Calcs - ACA values'!K85)-(INDEX('APT Data'!$A83:$AF83,MATCH('Calcs - New values'!M$3,'APT Data'!$A$1:$AF$1,0))))*$A$1),'Calcs - ACA values'!K85*$A$1)</f>
        <v>865</v>
      </c>
      <c r="N85" s="27">
        <f>IFERROR(INDEX('APT Data'!$A83:$AF83,MATCH('Calcs - New values'!N$3,'APT Data'!$A$1:$AF$1,0))+((('Calcs - ACA values'!L85)-(INDEX('APT Data'!$A83:$AF83,MATCH('Calcs - New values'!N$3,'APT Data'!$A$1:$AF$1,0))))*$A$1),'Calcs - ACA values'!L85*$A$1)</f>
        <v>475</v>
      </c>
      <c r="O85" s="27">
        <f>IFERROR(INDEX('APT Data'!$A83:$AF83,MATCH('Calcs - New values'!O$3,'APT Data'!$A$1:$AF$1,0))+((('Calcs - ACA values'!M85)-(INDEX('APT Data'!$A83:$AF83,MATCH('Calcs - New values'!O$3,'APT Data'!$A$1:$AF$1,0))))*$A$1),'Calcs - ACA values'!M85*$A$1)</f>
        <v>680</v>
      </c>
      <c r="P85" s="27">
        <f>IFERROR(INDEX('APT Data'!$A83:$AF83,MATCH('Calcs - New values'!P$3,'APT Data'!$A$1:$AF$1,0))+((('Calcs - ACA values'!N85)-(INDEX('APT Data'!$A83:$AF83,MATCH('Calcs - New values'!P$3,'APT Data'!$A$1:$AF$1,0))))*$A$1),'Calcs - ACA values'!N85*$A$1)</f>
        <v>445</v>
      </c>
      <c r="Q85" s="27">
        <f>IFERROR(INDEX('APT Data'!$A83:$AF83,MATCH('Calcs - New values'!Q$3,'APT Data'!$A$1:$AF$1,0))+((('Calcs - ACA values'!O85)-(INDEX('APT Data'!$A83:$AF83,MATCH('Calcs - New values'!Q$3,'APT Data'!$A$1:$AF$1,0))))*$A$1),'Calcs - ACA values'!O85*$A$1)</f>
        <v>630</v>
      </c>
      <c r="R85" s="27">
        <f>IFERROR(INDEX('APT Data'!$A83:$AF83,MATCH('Calcs - New values'!R$3,'APT Data'!$A$1:$AF$1,0))+((('Calcs - ACA values'!P85)-(INDEX('APT Data'!$A83:$AF83,MATCH('Calcs - New values'!R$3,'APT Data'!$A$1:$AF$1,0))))*$A$1),'Calcs - ACA values'!P85*$A$1)</f>
        <v>410</v>
      </c>
      <c r="S85" s="27">
        <f>IFERROR(INDEX('APT Data'!$A83:$AF83,MATCH('Calcs - New values'!S$3,'APT Data'!$A$1:$AF$1,0))+((('Calcs - ACA values'!Q85)-(INDEX('APT Data'!$A83:$AF83,MATCH('Calcs - New values'!S$3,'APT Data'!$A$1:$AF$1,0))))*$A$1),'Calcs - ACA values'!Q85*$A$1)</f>
        <v>580</v>
      </c>
      <c r="T85" s="27">
        <f>IFERROR(INDEX('APT Data'!$A83:$AF83,MATCH('Calcs - New values'!T$3,'APT Data'!$A$1:$AF$1,0))+((('Calcs - ACA values'!R85)-(INDEX('APT Data'!$A83:$AF83,MATCH('Calcs - New values'!T$3,'APT Data'!$A$1:$AF$1,0))))*$A$1),'Calcs - ACA values'!R85*$A$1)</f>
        <v>260</v>
      </c>
      <c r="U85" s="27">
        <f>IFERROR(INDEX('APT Data'!$A83:$AF83,MATCH('Calcs - New values'!U$3,'APT Data'!$A$1:$AF$1,0))+((('Calcs - ACA values'!S85)-(INDEX('APT Data'!$A83:$AF83,MATCH('Calcs - New values'!U$3,'APT Data'!$A$1:$AF$1,0))))*$A$1),'Calcs - ACA values'!S85*$A$1)</f>
        <v>415</v>
      </c>
      <c r="V85" s="27">
        <f>IFERROR(INDEX('APT Data'!$A83:$AF83,MATCH('Calcs - New values'!V$3,'APT Data'!$A$1:$AF$1,0))+((('Calcs - ACA values'!T85)-(INDEX('APT Data'!$A83:$AF83,MATCH('Calcs - New values'!V$3,'APT Data'!$A$1:$AF$1,0))))*$A$1),'Calcs - ACA values'!T85*$A$1)</f>
        <v>215</v>
      </c>
      <c r="W85" s="27">
        <f>IFERROR(INDEX('APT Data'!$A83:$AF83,MATCH('Calcs - New values'!W$3,'APT Data'!$A$1:$AF$1,0))+((('Calcs - ACA values'!U85)-(INDEX('APT Data'!$A83:$AF83,MATCH('Calcs - New values'!W$3,'APT Data'!$A$1:$AF$1,0))))*$A$1),'Calcs - ACA values'!U85*$A$1)</f>
        <v>310</v>
      </c>
      <c r="X85" s="27">
        <f>IFERROR(INDEX('APT Data'!$A83:$AF83,MATCH('Calcs - New values'!X$3,'APT Data'!$A$1:$AF$1,0))+((('Calcs - ACA values'!V85)-(INDEX('APT Data'!$A83:$AF83,MATCH('Calcs - New values'!X$3,'APT Data'!$A$1:$AF$1,0))))*$A$1),'Calcs - ACA values'!V85*$A$1)</f>
        <v>1095</v>
      </c>
      <c r="Y85" s="27">
        <f>IFERROR(INDEX('APT Data'!$A83:$AF83,MATCH('Calcs - New values'!Y$3,'APT Data'!$A$1:$AF$1,0))+((('Calcs - ACA values'!W85)-(INDEX('APT Data'!$A83:$AF83,MATCH('Calcs - New values'!Y$3,'APT Data'!$A$1:$AF$1,0))))*$A$1),'Calcs - ACA values'!W85*$A$1)</f>
        <v>1660</v>
      </c>
      <c r="Z85" s="27">
        <f>IFERROR(INDEX('APT Data'!$A83:$AF83,MATCH('Calcs - New values'!Z$3,'APT Data'!$A$1:$AF$1,0))+((('Calcs - ACA values'!X85)-(INDEX('APT Data'!$A83:$AF83,MATCH('Calcs - New values'!Z$3,'APT Data'!$A$1:$AF$1,0))))*$A$1),'Calcs - ACA values'!X85*$A$1)</f>
        <v>550</v>
      </c>
      <c r="AA85" s="27">
        <f>IFERROR(INDEX('APT Data'!$A83:$AF83,MATCH('Calcs - New values'!AA$3,'APT Data'!$A$1:$AF$1,0))+((('Calcs - ACA values'!Y85)-(INDEX('APT Data'!$A83:$AF83,MATCH('Calcs - New values'!AA$3,'APT Data'!$A$1:$AF$1,0))))*$A$1),'Calcs - ACA values'!Y85*$A$1)</f>
        <v>1485</v>
      </c>
      <c r="AB85" s="27">
        <f>IFERROR(INDEX('APT Data'!$A83:$AF83,MATCH('Calcs - New values'!AB$3,'APT Data'!$A$1:$AF$1,0))+((('Calcs - ACA values'!Z85)-(INDEX('APT Data'!$A83:$AF83,MATCH('Calcs - New values'!AB$3,'APT Data'!$A$1:$AF$1,0))))*$A$1),'Calcs - ACA values'!Z85*$A$1)</f>
        <v>117800</v>
      </c>
      <c r="AC85" s="27">
        <f>IFERROR(INDEX('APT Data'!$A83:$AF83,MATCH('Calcs - New values'!AC$3,'APT Data'!$A$1:$AF$1,0))+((('Calcs - ACA values'!AA85)-(INDEX('APT Data'!$A83:$AF83,MATCH('Calcs - New values'!AC$3,'APT Data'!$A$1:$AF$1,0))))*$A$1),'Calcs - ACA values'!AA85*$A$1)</f>
        <v>117800</v>
      </c>
      <c r="AD85" s="27">
        <f>IFERROR(INDEX('APT Data'!$A83:$AF83,MATCH('Calcs - New values'!AD$3,'APT Data'!$A$1:$AF$1,0))+((('Calcs - ACA values'!AB85)-(INDEX('APT Data'!$A83:$AF83,MATCH('Calcs - New values'!AD$3,'APT Data'!$A$1:$AF$1,0))))*$A$1),'Calcs - ACA values'!AB85*$A$1)</f>
        <v>45000</v>
      </c>
      <c r="AE85" s="27">
        <f>IFERROR(INDEX('APT Data'!$A83:$AF83,MATCH('Calcs - New values'!AE$3,'APT Data'!$A$1:$AF$1,0))+((('Calcs - ACA values'!AC85)-(INDEX('APT Data'!$A83:$AF83,MATCH('Calcs - New values'!AE$3,'APT Data'!$A$1:$AF$1,0))))*$A$1),'Calcs - ACA values'!AC85*$A$1)</f>
        <v>70000</v>
      </c>
      <c r="AF85" s="27">
        <f>IFERROR(INDEX('APT Data'!$A83:$AF83,MATCH('Calcs - New values'!AF$3,'APT Data'!$A$1:$AF$1,0))+((('Calcs - ACA values'!AD85)-(INDEX('APT Data'!$A83:$AF83,MATCH('Calcs - New values'!AF$3,'APT Data'!$A$1:$AF$1,0))))*$A$1),'Calcs - ACA values'!AD85*$A$1)</f>
        <v>0</v>
      </c>
      <c r="AG85" s="27">
        <f>IFERROR(INDEX('APT Data'!$A83:$AF83,MATCH('Calcs - New values'!AG$3,'APT Data'!$A$1:$AF$1,0))+((('Calcs - ACA values'!AE85)-(INDEX('APT Data'!$A83:$AF83,MATCH('Calcs - New values'!AG$3,'APT Data'!$A$1:$AF$1,0))))*$A$1),'Calcs - ACA values'!AE85*$A$1)</f>
        <v>900</v>
      </c>
      <c r="AH85" s="27">
        <f>IFERROR(INDEX('APT Data'!$A83:$AF83,MATCH('Calcs - New values'!AH$3,'APT Data'!$A$1:$AF$1,0))+((('Calcs - ACA values'!AF85)-(INDEX('APT Data'!$A83:$AF83,MATCH('Calcs - New values'!AH$3,'APT Data'!$A$1:$AF$1,0))))*$A$1),'Calcs - ACA values'!AF85*$A$1)</f>
        <v>1290</v>
      </c>
    </row>
    <row r="86" spans="1:34" x14ac:dyDescent="0.35">
      <c r="A86" s="11">
        <v>815</v>
      </c>
      <c r="B86" s="11" t="b">
        <f>A86='Calcs - ACA values'!A86</f>
        <v>1</v>
      </c>
      <c r="C86" s="11" t="b">
        <f>A86='APT Data'!A84</f>
        <v>1</v>
      </c>
      <c r="D86" s="18" t="s">
        <v>88</v>
      </c>
      <c r="E86" s="27">
        <f>IFERROR(INDEX('APT Data'!$A84:$AF84,MATCH('Calcs - New values'!E$3,'APT Data'!$A$1:$AF$1,0))+((('Calcs - ACA values'!C86)-(INDEX('APT Data'!$A84:$AF84,MATCH('Calcs - New values'!E$3,'APT Data'!$A$1:$AF$1,0))))*$A$1),'Calcs - ACA values'!C86*$A$1)</f>
        <v>3123</v>
      </c>
      <c r="F86" s="27">
        <f>IFERROR(INDEX('APT Data'!$A84:$AF84,MATCH('Calcs - New values'!F$3,'APT Data'!$A$1:$AF$1,0))+((('Calcs - ACA values'!D86)-(INDEX('APT Data'!$A84:$AF84,MATCH('Calcs - New values'!F$3,'APT Data'!$A$1:$AF$1,0))))*$A$1),'Calcs - ACA values'!D86*$A$1)</f>
        <v>4404</v>
      </c>
      <c r="G86" s="27">
        <f>IFERROR(INDEX('APT Data'!$A84:$AF84,MATCH('Calcs - New values'!G$3,'APT Data'!$A$1:$AF$1,0))+((('Calcs - ACA values'!E86)-(INDEX('APT Data'!$A84:$AF84,MATCH('Calcs - New values'!G$3,'APT Data'!$A$1:$AF$1,0))))*$A$1),'Calcs - ACA values'!E86*$A$1)</f>
        <v>4963</v>
      </c>
      <c r="H86" s="27">
        <f>IFERROR(INDEX('APT Data'!$A84:$AF84,MATCH('Calcs - New values'!H$3,'APT Data'!$A$1:$AF$1,0))+((('Calcs - ACA values'!F86)-(INDEX('APT Data'!$A84:$AF84,MATCH('Calcs - New values'!H$3,'APT Data'!$A$1:$AF$1,0))))*$A$1),'Calcs - ACA values'!F86*$A$1)</f>
        <v>575</v>
      </c>
      <c r="I86" s="27">
        <f>IFERROR(INDEX('APT Data'!$A84:$AF84,MATCH('Calcs - New values'!I$3,'APT Data'!$A$1:$AF$1,0))+((('Calcs - ACA values'!G86)-(INDEX('APT Data'!$A84:$AF84,MATCH('Calcs - New values'!I$3,'APT Data'!$A$1:$AF$1,0))))*$A$1),'Calcs - ACA values'!G86*$A$1)</f>
        <v>840</v>
      </c>
      <c r="J86" s="27">
        <f>IFERROR(INDEX('APT Data'!$A84:$AF84,MATCH('Calcs - New values'!J$3,'APT Data'!$A$1:$AF$1,0))+((('Calcs - ACA values'!H86)-(INDEX('APT Data'!$A84:$AF84,MATCH('Calcs - New values'!J$3,'APT Data'!$A$1:$AF$1,0))))*$A$1),'Calcs - ACA values'!H86*$A$1)</f>
        <v>460</v>
      </c>
      <c r="K86" s="27">
        <f>IFERROR(INDEX('APT Data'!$A84:$AF84,MATCH('Calcs - New values'!K$3,'APT Data'!$A$1:$AF$1,0))+((('Calcs - ACA values'!I86)-(INDEX('APT Data'!$A84:$AF84,MATCH('Calcs - New values'!K$3,'APT Data'!$A$1:$AF$1,0))))*$A$1),'Calcs - ACA values'!I86*$A$1)</f>
        <v>460</v>
      </c>
      <c r="L86" s="27">
        <f>IFERROR(INDEX('APT Data'!$A84:$AF84,MATCH('Calcs - New values'!L$3,'APT Data'!$A$1:$AF$1,0))+((('Calcs - ACA values'!J86)-(INDEX('APT Data'!$A84:$AF84,MATCH('Calcs - New values'!L$3,'APT Data'!$A$1:$AF$1,0))))*$A$1),'Calcs - ACA values'!J86*$A$1)</f>
        <v>620</v>
      </c>
      <c r="M86" s="27">
        <f>IFERROR(INDEX('APT Data'!$A84:$AF84,MATCH('Calcs - New values'!M$3,'APT Data'!$A$1:$AF$1,0))+((('Calcs - ACA values'!K86)-(INDEX('APT Data'!$A84:$AF84,MATCH('Calcs - New values'!M$3,'APT Data'!$A$1:$AF$1,0))))*$A$1),'Calcs - ACA values'!K86*$A$1)</f>
        <v>865</v>
      </c>
      <c r="N86" s="27">
        <f>IFERROR(INDEX('APT Data'!$A84:$AF84,MATCH('Calcs - New values'!N$3,'APT Data'!$A$1:$AF$1,0))+((('Calcs - ACA values'!L86)-(INDEX('APT Data'!$A84:$AF84,MATCH('Calcs - New values'!N$3,'APT Data'!$A$1:$AF$1,0))))*$A$1),'Calcs - ACA values'!L86*$A$1)</f>
        <v>475</v>
      </c>
      <c r="O86" s="27">
        <f>IFERROR(INDEX('APT Data'!$A84:$AF84,MATCH('Calcs - New values'!O$3,'APT Data'!$A$1:$AF$1,0))+((('Calcs - ACA values'!M86)-(INDEX('APT Data'!$A84:$AF84,MATCH('Calcs - New values'!O$3,'APT Data'!$A$1:$AF$1,0))))*$A$1),'Calcs - ACA values'!M86*$A$1)</f>
        <v>680</v>
      </c>
      <c r="P86" s="27">
        <f>IFERROR(INDEX('APT Data'!$A84:$AF84,MATCH('Calcs - New values'!P$3,'APT Data'!$A$1:$AF$1,0))+((('Calcs - ACA values'!N86)-(INDEX('APT Data'!$A84:$AF84,MATCH('Calcs - New values'!P$3,'APT Data'!$A$1:$AF$1,0))))*$A$1),'Calcs - ACA values'!N86*$A$1)</f>
        <v>445</v>
      </c>
      <c r="Q86" s="27">
        <f>IFERROR(INDEX('APT Data'!$A84:$AF84,MATCH('Calcs - New values'!Q$3,'APT Data'!$A$1:$AF$1,0))+((('Calcs - ACA values'!O86)-(INDEX('APT Data'!$A84:$AF84,MATCH('Calcs - New values'!Q$3,'APT Data'!$A$1:$AF$1,0))))*$A$1),'Calcs - ACA values'!O86*$A$1)</f>
        <v>630</v>
      </c>
      <c r="R86" s="27">
        <f>IFERROR(INDEX('APT Data'!$A84:$AF84,MATCH('Calcs - New values'!R$3,'APT Data'!$A$1:$AF$1,0))+((('Calcs - ACA values'!P86)-(INDEX('APT Data'!$A84:$AF84,MATCH('Calcs - New values'!R$3,'APT Data'!$A$1:$AF$1,0))))*$A$1),'Calcs - ACA values'!P86*$A$1)</f>
        <v>410</v>
      </c>
      <c r="S86" s="27">
        <f>IFERROR(INDEX('APT Data'!$A84:$AF84,MATCH('Calcs - New values'!S$3,'APT Data'!$A$1:$AF$1,0))+((('Calcs - ACA values'!Q86)-(INDEX('APT Data'!$A84:$AF84,MATCH('Calcs - New values'!S$3,'APT Data'!$A$1:$AF$1,0))))*$A$1),'Calcs - ACA values'!Q86*$A$1)</f>
        <v>580</v>
      </c>
      <c r="T86" s="27">
        <f>IFERROR(INDEX('APT Data'!$A84:$AF84,MATCH('Calcs - New values'!T$3,'APT Data'!$A$1:$AF$1,0))+((('Calcs - ACA values'!R86)-(INDEX('APT Data'!$A84:$AF84,MATCH('Calcs - New values'!T$3,'APT Data'!$A$1:$AF$1,0))))*$A$1),'Calcs - ACA values'!R86*$A$1)</f>
        <v>260</v>
      </c>
      <c r="U86" s="27">
        <f>IFERROR(INDEX('APT Data'!$A84:$AF84,MATCH('Calcs - New values'!U$3,'APT Data'!$A$1:$AF$1,0))+((('Calcs - ACA values'!S86)-(INDEX('APT Data'!$A84:$AF84,MATCH('Calcs - New values'!U$3,'APT Data'!$A$1:$AF$1,0))))*$A$1),'Calcs - ACA values'!S86*$A$1)</f>
        <v>415</v>
      </c>
      <c r="V86" s="27">
        <f>IFERROR(INDEX('APT Data'!$A84:$AF84,MATCH('Calcs - New values'!V$3,'APT Data'!$A$1:$AF$1,0))+((('Calcs - ACA values'!T86)-(INDEX('APT Data'!$A84:$AF84,MATCH('Calcs - New values'!V$3,'APT Data'!$A$1:$AF$1,0))))*$A$1),'Calcs - ACA values'!T86*$A$1)</f>
        <v>215</v>
      </c>
      <c r="W86" s="27">
        <f>IFERROR(INDEX('APT Data'!$A84:$AF84,MATCH('Calcs - New values'!W$3,'APT Data'!$A$1:$AF$1,0))+((('Calcs - ACA values'!U86)-(INDEX('APT Data'!$A84:$AF84,MATCH('Calcs - New values'!W$3,'APT Data'!$A$1:$AF$1,0))))*$A$1),'Calcs - ACA values'!U86*$A$1)</f>
        <v>310</v>
      </c>
      <c r="X86" s="27">
        <f>IFERROR(INDEX('APT Data'!$A84:$AF84,MATCH('Calcs - New values'!X$3,'APT Data'!$A$1:$AF$1,0))+((('Calcs - ACA values'!V86)-(INDEX('APT Data'!$A84:$AF84,MATCH('Calcs - New values'!X$3,'APT Data'!$A$1:$AF$1,0))))*$A$1),'Calcs - ACA values'!V86*$A$1)</f>
        <v>1095</v>
      </c>
      <c r="Y86" s="27">
        <f>IFERROR(INDEX('APT Data'!$A84:$AF84,MATCH('Calcs - New values'!Y$3,'APT Data'!$A$1:$AF$1,0))+((('Calcs - ACA values'!W86)-(INDEX('APT Data'!$A84:$AF84,MATCH('Calcs - New values'!Y$3,'APT Data'!$A$1:$AF$1,0))))*$A$1),'Calcs - ACA values'!W86*$A$1)</f>
        <v>1660</v>
      </c>
      <c r="Z86" s="27">
        <f>IFERROR(INDEX('APT Data'!$A84:$AF84,MATCH('Calcs - New values'!Z$3,'APT Data'!$A$1:$AF$1,0))+((('Calcs - ACA values'!X86)-(INDEX('APT Data'!$A84:$AF84,MATCH('Calcs - New values'!Z$3,'APT Data'!$A$1:$AF$1,0))))*$A$1),'Calcs - ACA values'!X86*$A$1)</f>
        <v>550</v>
      </c>
      <c r="AA86" s="27">
        <f>IFERROR(INDEX('APT Data'!$A84:$AF84,MATCH('Calcs - New values'!AA$3,'APT Data'!$A$1:$AF$1,0))+((('Calcs - ACA values'!Y86)-(INDEX('APT Data'!$A84:$AF84,MATCH('Calcs - New values'!AA$3,'APT Data'!$A$1:$AF$1,0))))*$A$1),'Calcs - ACA values'!Y86*$A$1)</f>
        <v>1485</v>
      </c>
      <c r="AB86" s="27">
        <f>IFERROR(INDEX('APT Data'!$A84:$AF84,MATCH('Calcs - New values'!AB$3,'APT Data'!$A$1:$AF$1,0))+((('Calcs - ACA values'!Z86)-(INDEX('APT Data'!$A84:$AF84,MATCH('Calcs - New values'!AB$3,'APT Data'!$A$1:$AF$1,0))))*$A$1),'Calcs - ACA values'!Z86*$A$1)</f>
        <v>117800</v>
      </c>
      <c r="AC86" s="27">
        <f>IFERROR(INDEX('APT Data'!$A84:$AF84,MATCH('Calcs - New values'!AC$3,'APT Data'!$A$1:$AF$1,0))+((('Calcs - ACA values'!AA86)-(INDEX('APT Data'!$A84:$AF84,MATCH('Calcs - New values'!AC$3,'APT Data'!$A$1:$AF$1,0))))*$A$1),'Calcs - ACA values'!AA86*$A$1)</f>
        <v>117800</v>
      </c>
      <c r="AD86" s="27">
        <f>IFERROR(INDEX('APT Data'!$A84:$AF84,MATCH('Calcs - New values'!AD$3,'APT Data'!$A$1:$AF$1,0))+((('Calcs - ACA values'!AB86)-(INDEX('APT Data'!$A84:$AF84,MATCH('Calcs - New values'!AD$3,'APT Data'!$A$1:$AF$1,0))))*$A$1),'Calcs - ACA values'!AB86*$A$1)</f>
        <v>45000</v>
      </c>
      <c r="AE86" s="27">
        <f>IFERROR(INDEX('APT Data'!$A84:$AF84,MATCH('Calcs - New values'!AE$3,'APT Data'!$A$1:$AF$1,0))+((('Calcs - ACA values'!AC86)-(INDEX('APT Data'!$A84:$AF84,MATCH('Calcs - New values'!AE$3,'APT Data'!$A$1:$AF$1,0))))*$A$1),'Calcs - ACA values'!AC86*$A$1)</f>
        <v>70000</v>
      </c>
      <c r="AF86" s="27">
        <f>IFERROR(INDEX('APT Data'!$A84:$AF84,MATCH('Calcs - New values'!AF$3,'APT Data'!$A$1:$AF$1,0))+((('Calcs - ACA values'!AD86)-(INDEX('APT Data'!$A84:$AF84,MATCH('Calcs - New values'!AF$3,'APT Data'!$A$1:$AF$1,0))))*$A$1),'Calcs - ACA values'!AD86*$A$1)</f>
        <v>0</v>
      </c>
      <c r="AG86" s="27">
        <f>IFERROR(INDEX('APT Data'!$A84:$AF84,MATCH('Calcs - New values'!AG$3,'APT Data'!$A$1:$AF$1,0))+((('Calcs - ACA values'!AE86)-(INDEX('APT Data'!$A84:$AF84,MATCH('Calcs - New values'!AG$3,'APT Data'!$A$1:$AF$1,0))))*$A$1),'Calcs - ACA values'!AE86*$A$1)</f>
        <v>900</v>
      </c>
      <c r="AH86" s="27">
        <f>IFERROR(INDEX('APT Data'!$A84:$AF84,MATCH('Calcs - New values'!AH$3,'APT Data'!$A$1:$AF$1,0))+((('Calcs - ACA values'!AF86)-(INDEX('APT Data'!$A84:$AF84,MATCH('Calcs - New values'!AH$3,'APT Data'!$A$1:$AF$1,0))))*$A$1),'Calcs - ACA values'!AF86*$A$1)</f>
        <v>1290</v>
      </c>
    </row>
    <row r="87" spans="1:34" x14ac:dyDescent="0.35">
      <c r="A87" s="11">
        <v>816</v>
      </c>
      <c r="B87" s="11" t="b">
        <f>A87='Calcs - ACA values'!A87</f>
        <v>1</v>
      </c>
      <c r="C87" s="11" t="b">
        <f>A87='APT Data'!A85</f>
        <v>1</v>
      </c>
      <c r="D87" s="18" t="s">
        <v>89</v>
      </c>
      <c r="E87" s="27">
        <f>IFERROR(INDEX('APT Data'!$A85:$AF85,MATCH('Calcs - New values'!E$3,'APT Data'!$A$1:$AF$1,0))+((('Calcs - ACA values'!C87)-(INDEX('APT Data'!$A85:$AF85,MATCH('Calcs - New values'!E$3,'APT Data'!$A$1:$AF$1,0))))*$A$1),'Calcs - ACA values'!C87*$A$1)</f>
        <v>3123</v>
      </c>
      <c r="F87" s="27">
        <f>IFERROR(INDEX('APT Data'!$A85:$AF85,MATCH('Calcs - New values'!F$3,'APT Data'!$A$1:$AF$1,0))+((('Calcs - ACA values'!D87)-(INDEX('APT Data'!$A85:$AF85,MATCH('Calcs - New values'!F$3,'APT Data'!$A$1:$AF$1,0))))*$A$1),'Calcs - ACA values'!D87*$A$1)</f>
        <v>4404</v>
      </c>
      <c r="G87" s="27">
        <f>IFERROR(INDEX('APT Data'!$A85:$AF85,MATCH('Calcs - New values'!G$3,'APT Data'!$A$1:$AF$1,0))+((('Calcs - ACA values'!E87)-(INDEX('APT Data'!$A85:$AF85,MATCH('Calcs - New values'!G$3,'APT Data'!$A$1:$AF$1,0))))*$A$1),'Calcs - ACA values'!E87*$A$1)</f>
        <v>4963</v>
      </c>
      <c r="H87" s="27">
        <f>IFERROR(INDEX('APT Data'!$A85:$AF85,MATCH('Calcs - New values'!H$3,'APT Data'!$A$1:$AF$1,0))+((('Calcs - ACA values'!F87)-(INDEX('APT Data'!$A85:$AF85,MATCH('Calcs - New values'!H$3,'APT Data'!$A$1:$AF$1,0))))*$A$1),'Calcs - ACA values'!F87*$A$1)</f>
        <v>575</v>
      </c>
      <c r="I87" s="27">
        <f>IFERROR(INDEX('APT Data'!$A85:$AF85,MATCH('Calcs - New values'!I$3,'APT Data'!$A$1:$AF$1,0))+((('Calcs - ACA values'!G87)-(INDEX('APT Data'!$A85:$AF85,MATCH('Calcs - New values'!I$3,'APT Data'!$A$1:$AF$1,0))))*$A$1),'Calcs - ACA values'!G87*$A$1)</f>
        <v>840</v>
      </c>
      <c r="J87" s="27">
        <f>IFERROR(INDEX('APT Data'!$A85:$AF85,MATCH('Calcs - New values'!J$3,'APT Data'!$A$1:$AF$1,0))+((('Calcs - ACA values'!H87)-(INDEX('APT Data'!$A85:$AF85,MATCH('Calcs - New values'!J$3,'APT Data'!$A$1:$AF$1,0))))*$A$1),'Calcs - ACA values'!H87*$A$1)</f>
        <v>460</v>
      </c>
      <c r="K87" s="27">
        <f>IFERROR(INDEX('APT Data'!$A85:$AF85,MATCH('Calcs - New values'!K$3,'APT Data'!$A$1:$AF$1,0))+((('Calcs - ACA values'!I87)-(INDEX('APT Data'!$A85:$AF85,MATCH('Calcs - New values'!K$3,'APT Data'!$A$1:$AF$1,0))))*$A$1),'Calcs - ACA values'!I87*$A$1)</f>
        <v>460</v>
      </c>
      <c r="L87" s="27">
        <f>IFERROR(INDEX('APT Data'!$A85:$AF85,MATCH('Calcs - New values'!L$3,'APT Data'!$A$1:$AF$1,0))+((('Calcs - ACA values'!J87)-(INDEX('APT Data'!$A85:$AF85,MATCH('Calcs - New values'!L$3,'APT Data'!$A$1:$AF$1,0))))*$A$1),'Calcs - ACA values'!J87*$A$1)</f>
        <v>620</v>
      </c>
      <c r="M87" s="27">
        <f>IFERROR(INDEX('APT Data'!$A85:$AF85,MATCH('Calcs - New values'!M$3,'APT Data'!$A$1:$AF$1,0))+((('Calcs - ACA values'!K87)-(INDEX('APT Data'!$A85:$AF85,MATCH('Calcs - New values'!M$3,'APT Data'!$A$1:$AF$1,0))))*$A$1),'Calcs - ACA values'!K87*$A$1)</f>
        <v>865</v>
      </c>
      <c r="N87" s="27">
        <f>IFERROR(INDEX('APT Data'!$A85:$AF85,MATCH('Calcs - New values'!N$3,'APT Data'!$A$1:$AF$1,0))+((('Calcs - ACA values'!L87)-(INDEX('APT Data'!$A85:$AF85,MATCH('Calcs - New values'!N$3,'APT Data'!$A$1:$AF$1,0))))*$A$1),'Calcs - ACA values'!L87*$A$1)</f>
        <v>475</v>
      </c>
      <c r="O87" s="27">
        <f>IFERROR(INDEX('APT Data'!$A85:$AF85,MATCH('Calcs - New values'!O$3,'APT Data'!$A$1:$AF$1,0))+((('Calcs - ACA values'!M87)-(INDEX('APT Data'!$A85:$AF85,MATCH('Calcs - New values'!O$3,'APT Data'!$A$1:$AF$1,0))))*$A$1),'Calcs - ACA values'!M87*$A$1)</f>
        <v>680</v>
      </c>
      <c r="P87" s="27">
        <f>IFERROR(INDEX('APT Data'!$A85:$AF85,MATCH('Calcs - New values'!P$3,'APT Data'!$A$1:$AF$1,0))+((('Calcs - ACA values'!N87)-(INDEX('APT Data'!$A85:$AF85,MATCH('Calcs - New values'!P$3,'APT Data'!$A$1:$AF$1,0))))*$A$1),'Calcs - ACA values'!N87*$A$1)</f>
        <v>445</v>
      </c>
      <c r="Q87" s="27">
        <f>IFERROR(INDEX('APT Data'!$A85:$AF85,MATCH('Calcs - New values'!Q$3,'APT Data'!$A$1:$AF$1,0))+((('Calcs - ACA values'!O87)-(INDEX('APT Data'!$A85:$AF85,MATCH('Calcs - New values'!Q$3,'APT Data'!$A$1:$AF$1,0))))*$A$1),'Calcs - ACA values'!O87*$A$1)</f>
        <v>630</v>
      </c>
      <c r="R87" s="27">
        <f>IFERROR(INDEX('APT Data'!$A85:$AF85,MATCH('Calcs - New values'!R$3,'APT Data'!$A$1:$AF$1,0))+((('Calcs - ACA values'!P87)-(INDEX('APT Data'!$A85:$AF85,MATCH('Calcs - New values'!R$3,'APT Data'!$A$1:$AF$1,0))))*$A$1),'Calcs - ACA values'!P87*$A$1)</f>
        <v>410</v>
      </c>
      <c r="S87" s="27">
        <f>IFERROR(INDEX('APT Data'!$A85:$AF85,MATCH('Calcs - New values'!S$3,'APT Data'!$A$1:$AF$1,0))+((('Calcs - ACA values'!Q87)-(INDEX('APT Data'!$A85:$AF85,MATCH('Calcs - New values'!S$3,'APT Data'!$A$1:$AF$1,0))))*$A$1),'Calcs - ACA values'!Q87*$A$1)</f>
        <v>580</v>
      </c>
      <c r="T87" s="27">
        <f>IFERROR(INDEX('APT Data'!$A85:$AF85,MATCH('Calcs - New values'!T$3,'APT Data'!$A$1:$AF$1,0))+((('Calcs - ACA values'!R87)-(INDEX('APT Data'!$A85:$AF85,MATCH('Calcs - New values'!T$3,'APT Data'!$A$1:$AF$1,0))))*$A$1),'Calcs - ACA values'!R87*$A$1)</f>
        <v>260</v>
      </c>
      <c r="U87" s="27">
        <f>IFERROR(INDEX('APT Data'!$A85:$AF85,MATCH('Calcs - New values'!U$3,'APT Data'!$A$1:$AF$1,0))+((('Calcs - ACA values'!S87)-(INDEX('APT Data'!$A85:$AF85,MATCH('Calcs - New values'!U$3,'APT Data'!$A$1:$AF$1,0))))*$A$1),'Calcs - ACA values'!S87*$A$1)</f>
        <v>415</v>
      </c>
      <c r="V87" s="27">
        <f>IFERROR(INDEX('APT Data'!$A85:$AF85,MATCH('Calcs - New values'!V$3,'APT Data'!$A$1:$AF$1,0))+((('Calcs - ACA values'!T87)-(INDEX('APT Data'!$A85:$AF85,MATCH('Calcs - New values'!V$3,'APT Data'!$A$1:$AF$1,0))))*$A$1),'Calcs - ACA values'!T87*$A$1)</f>
        <v>215</v>
      </c>
      <c r="W87" s="27">
        <f>IFERROR(INDEX('APT Data'!$A85:$AF85,MATCH('Calcs - New values'!W$3,'APT Data'!$A$1:$AF$1,0))+((('Calcs - ACA values'!U87)-(INDEX('APT Data'!$A85:$AF85,MATCH('Calcs - New values'!W$3,'APT Data'!$A$1:$AF$1,0))))*$A$1),'Calcs - ACA values'!U87*$A$1)</f>
        <v>310</v>
      </c>
      <c r="X87" s="27">
        <f>IFERROR(INDEX('APT Data'!$A85:$AF85,MATCH('Calcs - New values'!X$3,'APT Data'!$A$1:$AF$1,0))+((('Calcs - ACA values'!V87)-(INDEX('APT Data'!$A85:$AF85,MATCH('Calcs - New values'!X$3,'APT Data'!$A$1:$AF$1,0))))*$A$1),'Calcs - ACA values'!V87*$A$1)</f>
        <v>1095</v>
      </c>
      <c r="Y87" s="27">
        <f>IFERROR(INDEX('APT Data'!$A85:$AF85,MATCH('Calcs - New values'!Y$3,'APT Data'!$A$1:$AF$1,0))+((('Calcs - ACA values'!W87)-(INDEX('APT Data'!$A85:$AF85,MATCH('Calcs - New values'!Y$3,'APT Data'!$A$1:$AF$1,0))))*$A$1),'Calcs - ACA values'!W87*$A$1)</f>
        <v>1660</v>
      </c>
      <c r="Z87" s="27">
        <f>IFERROR(INDEX('APT Data'!$A85:$AF85,MATCH('Calcs - New values'!Z$3,'APT Data'!$A$1:$AF$1,0))+((('Calcs - ACA values'!X87)-(INDEX('APT Data'!$A85:$AF85,MATCH('Calcs - New values'!Z$3,'APT Data'!$A$1:$AF$1,0))))*$A$1),'Calcs - ACA values'!X87*$A$1)</f>
        <v>550</v>
      </c>
      <c r="AA87" s="27">
        <f>IFERROR(INDEX('APT Data'!$A85:$AF85,MATCH('Calcs - New values'!AA$3,'APT Data'!$A$1:$AF$1,0))+((('Calcs - ACA values'!Y87)-(INDEX('APT Data'!$A85:$AF85,MATCH('Calcs - New values'!AA$3,'APT Data'!$A$1:$AF$1,0))))*$A$1),'Calcs - ACA values'!Y87*$A$1)</f>
        <v>1485</v>
      </c>
      <c r="AB87" s="27">
        <f>IFERROR(INDEX('APT Data'!$A85:$AF85,MATCH('Calcs - New values'!AB$3,'APT Data'!$A$1:$AF$1,0))+((('Calcs - ACA values'!Z87)-(INDEX('APT Data'!$A85:$AF85,MATCH('Calcs - New values'!AB$3,'APT Data'!$A$1:$AF$1,0))))*$A$1),'Calcs - ACA values'!Z87*$A$1)</f>
        <v>117800</v>
      </c>
      <c r="AC87" s="27">
        <f>IFERROR(INDEX('APT Data'!$A85:$AF85,MATCH('Calcs - New values'!AC$3,'APT Data'!$A$1:$AF$1,0))+((('Calcs - ACA values'!AA87)-(INDEX('APT Data'!$A85:$AF85,MATCH('Calcs - New values'!AC$3,'APT Data'!$A$1:$AF$1,0))))*$A$1),'Calcs - ACA values'!AA87*$A$1)</f>
        <v>117800</v>
      </c>
      <c r="AD87" s="27">
        <f>IFERROR(INDEX('APT Data'!$A85:$AF85,MATCH('Calcs - New values'!AD$3,'APT Data'!$A$1:$AF$1,0))+((('Calcs - ACA values'!AB87)-(INDEX('APT Data'!$A85:$AF85,MATCH('Calcs - New values'!AD$3,'APT Data'!$A$1:$AF$1,0))))*$A$1),'Calcs - ACA values'!AB87*$A$1)</f>
        <v>45000</v>
      </c>
      <c r="AE87" s="27">
        <f>IFERROR(INDEX('APT Data'!$A85:$AF85,MATCH('Calcs - New values'!AE$3,'APT Data'!$A$1:$AF$1,0))+((('Calcs - ACA values'!AC87)-(INDEX('APT Data'!$A85:$AF85,MATCH('Calcs - New values'!AE$3,'APT Data'!$A$1:$AF$1,0))))*$A$1),'Calcs - ACA values'!AC87*$A$1)</f>
        <v>70000</v>
      </c>
      <c r="AF87" s="27">
        <f>IFERROR(INDEX('APT Data'!$A85:$AF85,MATCH('Calcs - New values'!AF$3,'APT Data'!$A$1:$AF$1,0))+((('Calcs - ACA values'!AD87)-(INDEX('APT Data'!$A85:$AF85,MATCH('Calcs - New values'!AF$3,'APT Data'!$A$1:$AF$1,0))))*$A$1),'Calcs - ACA values'!AD87*$A$1)</f>
        <v>0</v>
      </c>
      <c r="AG87" s="27">
        <f>IFERROR(INDEX('APT Data'!$A85:$AF85,MATCH('Calcs - New values'!AG$3,'APT Data'!$A$1:$AF$1,0))+((('Calcs - ACA values'!AE87)-(INDEX('APT Data'!$A85:$AF85,MATCH('Calcs - New values'!AG$3,'APT Data'!$A$1:$AF$1,0))))*$A$1),'Calcs - ACA values'!AE87*$A$1)</f>
        <v>900</v>
      </c>
      <c r="AH87" s="27">
        <f>IFERROR(INDEX('APT Data'!$A85:$AF85,MATCH('Calcs - New values'!AH$3,'APT Data'!$A$1:$AF$1,0))+((('Calcs - ACA values'!AF87)-(INDEX('APT Data'!$A85:$AF85,MATCH('Calcs - New values'!AH$3,'APT Data'!$A$1:$AF$1,0))))*$A$1),'Calcs - ACA values'!AF87*$A$1)</f>
        <v>1290</v>
      </c>
    </row>
    <row r="88" spans="1:34" x14ac:dyDescent="0.35">
      <c r="A88" s="11">
        <v>821</v>
      </c>
      <c r="B88" s="11" t="b">
        <f>A88='Calcs - ACA values'!A88</f>
        <v>1</v>
      </c>
      <c r="C88" s="11" t="b">
        <f>A88='APT Data'!A86</f>
        <v>1</v>
      </c>
      <c r="D88" s="18" t="s">
        <v>90</v>
      </c>
      <c r="E88" s="27">
        <f>IFERROR(INDEX('APT Data'!$A86:$AF86,MATCH('Calcs - New values'!E$3,'APT Data'!$A$1:$AF$1,0))+((('Calcs - ACA values'!C88)-(INDEX('APT Data'!$A86:$AF86,MATCH('Calcs - New values'!E$3,'APT Data'!$A$1:$AF$1,0))))*$A$1),'Calcs - ACA values'!C88*$A$1)</f>
        <v>3211.0155696955048</v>
      </c>
      <c r="F88" s="27">
        <f>IFERROR(INDEX('APT Data'!$A86:$AF86,MATCH('Calcs - New values'!F$3,'APT Data'!$A$1:$AF$1,0))+((('Calcs - ACA values'!D88)-(INDEX('APT Data'!$A86:$AF86,MATCH('Calcs - New values'!F$3,'APT Data'!$A$1:$AF$1,0))))*$A$1),'Calcs - ACA values'!D88*$A$1)</f>
        <v>4528.1180175917407</v>
      </c>
      <c r="G88" s="27">
        <f>IFERROR(INDEX('APT Data'!$A86:$AF86,MATCH('Calcs - New values'!G$3,'APT Data'!$A$1:$AF$1,0))+((('Calcs - ACA values'!E88)-(INDEX('APT Data'!$A86:$AF86,MATCH('Calcs - New values'!G$3,'APT Data'!$A$1:$AF$1,0))))*$A$1),'Calcs - ACA values'!E88*$A$1)</f>
        <v>5102.8723254559045</v>
      </c>
      <c r="H88" s="27">
        <f>IFERROR(INDEX('APT Data'!$A86:$AF86,MATCH('Calcs - New values'!H$3,'APT Data'!$A$1:$AF$1,0))+((('Calcs - ACA values'!F88)-(INDEX('APT Data'!$A86:$AF86,MATCH('Calcs - New values'!H$3,'APT Data'!$A$1:$AF$1,0))))*$A$1),'Calcs - ACA values'!F88*$A$1)</f>
        <v>583.99987499999997</v>
      </c>
      <c r="I88" s="27">
        <f>IFERROR(INDEX('APT Data'!$A86:$AF86,MATCH('Calcs - New values'!I$3,'APT Data'!$A$1:$AF$1,0))+((('Calcs - ACA values'!G88)-(INDEX('APT Data'!$A86:$AF86,MATCH('Calcs - New values'!I$3,'APT Data'!$A$1:$AF$1,0))))*$A$1),'Calcs - ACA values'!G88*$A$1)</f>
        <v>853.14959999999996</v>
      </c>
      <c r="J88" s="27">
        <f>IFERROR(INDEX('APT Data'!$A86:$AF86,MATCH('Calcs - New values'!J$3,'APT Data'!$A$1:$AF$1,0))+((('Calcs - ACA values'!H88)-(INDEX('APT Data'!$A86:$AF86,MATCH('Calcs - New values'!J$3,'APT Data'!$A$1:$AF$1,0))))*$A$1),'Calcs - ACA values'!H88*$A$1)</f>
        <v>467.19989999999996</v>
      </c>
      <c r="K88" s="27">
        <f>IFERROR(INDEX('APT Data'!$A86:$AF86,MATCH('Calcs - New values'!K$3,'APT Data'!$A$1:$AF$1,0))+((('Calcs - ACA values'!I88)-(INDEX('APT Data'!$A86:$AF86,MATCH('Calcs - New values'!K$3,'APT Data'!$A$1:$AF$1,0))))*$A$1),'Calcs - ACA values'!I88*$A$1)</f>
        <v>467.19989999999996</v>
      </c>
      <c r="L88" s="27">
        <f>IFERROR(INDEX('APT Data'!$A86:$AF86,MATCH('Calcs - New values'!L$3,'APT Data'!$A$1:$AF$1,0))+((('Calcs - ACA values'!J88)-(INDEX('APT Data'!$A86:$AF86,MATCH('Calcs - New values'!L$3,'APT Data'!$A$1:$AF$1,0))))*$A$1),'Calcs - ACA values'!J88*$A$1)</f>
        <v>629.70030000000008</v>
      </c>
      <c r="M88" s="27">
        <f>IFERROR(INDEX('APT Data'!$A86:$AF86,MATCH('Calcs - New values'!M$3,'APT Data'!$A$1:$AF$1,0))+((('Calcs - ACA values'!K88)-(INDEX('APT Data'!$A86:$AF86,MATCH('Calcs - New values'!M$3,'APT Data'!$A$1:$AF$1,0))))*$A$1),'Calcs - ACA values'!K88*$A$1)</f>
        <v>878.53972499999998</v>
      </c>
      <c r="N88" s="27">
        <f>IFERROR(INDEX('APT Data'!$A86:$AF86,MATCH('Calcs - New values'!N$3,'APT Data'!$A$1:$AF$1,0))+((('Calcs - ACA values'!L88)-(INDEX('APT Data'!$A86:$AF86,MATCH('Calcs - New values'!N$3,'APT Data'!$A$1:$AF$1,0))))*$A$1),'Calcs - ACA values'!L88*$A$1)</f>
        <v>482.43037500000003</v>
      </c>
      <c r="O88" s="27">
        <f>IFERROR(INDEX('APT Data'!$A86:$AF86,MATCH('Calcs - New values'!O$3,'APT Data'!$A$1:$AF$1,0))+((('Calcs - ACA values'!M88)-(INDEX('APT Data'!$A86:$AF86,MATCH('Calcs - New values'!O$3,'APT Data'!$A$1:$AF$1,0))))*$A$1),'Calcs - ACA values'!M88*$A$1)</f>
        <v>690.64019999999994</v>
      </c>
      <c r="P88" s="27">
        <f>IFERROR(INDEX('APT Data'!$A86:$AF86,MATCH('Calcs - New values'!P$3,'APT Data'!$A$1:$AF$1,0))+((('Calcs - ACA values'!N88)-(INDEX('APT Data'!$A86:$AF86,MATCH('Calcs - New values'!P$3,'APT Data'!$A$1:$AF$1,0))))*$A$1),'Calcs - ACA values'!N88*$A$1)</f>
        <v>451.96042499999999</v>
      </c>
      <c r="Q88" s="27">
        <f>IFERROR(INDEX('APT Data'!$A86:$AF86,MATCH('Calcs - New values'!Q$3,'APT Data'!$A$1:$AF$1,0))+((('Calcs - ACA values'!O88)-(INDEX('APT Data'!$A86:$AF86,MATCH('Calcs - New values'!Q$3,'APT Data'!$A$1:$AF$1,0))))*$A$1),'Calcs - ACA values'!O88*$A$1)</f>
        <v>639.85995000000003</v>
      </c>
      <c r="R88" s="27">
        <f>IFERROR(INDEX('APT Data'!$A86:$AF86,MATCH('Calcs - New values'!R$3,'APT Data'!$A$1:$AF$1,0))+((('Calcs - ACA values'!P88)-(INDEX('APT Data'!$A86:$AF86,MATCH('Calcs - New values'!R$3,'APT Data'!$A$1:$AF$1,0))))*$A$1),'Calcs - ACA values'!P88*$A$1)</f>
        <v>416.41964999999999</v>
      </c>
      <c r="S88" s="27">
        <f>IFERROR(INDEX('APT Data'!$A86:$AF86,MATCH('Calcs - New values'!S$3,'APT Data'!$A$1:$AF$1,0))+((('Calcs - ACA values'!Q88)-(INDEX('APT Data'!$A86:$AF86,MATCH('Calcs - New values'!S$3,'APT Data'!$A$1:$AF$1,0))))*$A$1),'Calcs - ACA values'!Q88*$A$1)</f>
        <v>589.0797</v>
      </c>
      <c r="T88" s="27">
        <f>IFERROR(INDEX('APT Data'!$A86:$AF86,MATCH('Calcs - New values'!T$3,'APT Data'!$A$1:$AF$1,0))+((('Calcs - ACA values'!R88)-(INDEX('APT Data'!$A86:$AF86,MATCH('Calcs - New values'!T$3,'APT Data'!$A$1:$AF$1,0))))*$A$1),'Calcs - ACA values'!R88*$A$1)</f>
        <v>264.06989999999996</v>
      </c>
      <c r="U88" s="27">
        <f>IFERROR(INDEX('APT Data'!$A86:$AF86,MATCH('Calcs - New values'!U$3,'APT Data'!$A$1:$AF$1,0))+((('Calcs - ACA values'!S88)-(INDEX('APT Data'!$A86:$AF86,MATCH('Calcs - New values'!U$3,'APT Data'!$A$1:$AF$1,0))))*$A$1),'Calcs - ACA values'!S88*$A$1)</f>
        <v>421.490475</v>
      </c>
      <c r="V88" s="27">
        <f>IFERROR(INDEX('APT Data'!$A86:$AF86,MATCH('Calcs - New values'!V$3,'APT Data'!$A$1:$AF$1,0))+((('Calcs - ACA values'!T88)-(INDEX('APT Data'!$A86:$AF86,MATCH('Calcs - New values'!V$3,'APT Data'!$A$1:$AF$1,0))))*$A$1),'Calcs - ACA values'!T88*$A$1)</f>
        <v>218.36047500000001</v>
      </c>
      <c r="W88" s="27">
        <f>IFERROR(INDEX('APT Data'!$A86:$AF86,MATCH('Calcs - New values'!W$3,'APT Data'!$A$1:$AF$1,0))+((('Calcs - ACA values'!U88)-(INDEX('APT Data'!$A86:$AF86,MATCH('Calcs - New values'!W$3,'APT Data'!$A$1:$AF$1,0))))*$A$1),'Calcs - ACA values'!U88*$A$1)</f>
        <v>314.85015000000004</v>
      </c>
      <c r="X88" s="27">
        <f>IFERROR(INDEX('APT Data'!$A86:$AF86,MATCH('Calcs - New values'!X$3,'APT Data'!$A$1:$AF$1,0))+((('Calcs - ACA values'!V88)-(INDEX('APT Data'!$A86:$AF86,MATCH('Calcs - New values'!X$3,'APT Data'!$A$1:$AF$1,0))))*$A$1),'Calcs - ACA values'!V88*$A$1)</f>
        <v>1112.1396750000001</v>
      </c>
      <c r="Y88" s="27">
        <f>IFERROR(INDEX('APT Data'!$A86:$AF86,MATCH('Calcs - New values'!Y$3,'APT Data'!$A$1:$AF$1,0))+((('Calcs - ACA values'!W88)-(INDEX('APT Data'!$A86:$AF86,MATCH('Calcs - New values'!Y$3,'APT Data'!$A$1:$AF$1,0))))*$A$1),'Calcs - ACA values'!W88*$A$1)</f>
        <v>1685.9799</v>
      </c>
      <c r="Z88" s="27">
        <f>IFERROR(INDEX('APT Data'!$A86:$AF86,MATCH('Calcs - New values'!Z$3,'APT Data'!$A$1:$AF$1,0))+((('Calcs - ACA values'!X88)-(INDEX('APT Data'!$A86:$AF86,MATCH('Calcs - New values'!Z$3,'APT Data'!$A$1:$AF$1,0))))*$A$1),'Calcs - ACA values'!X88*$A$1)</f>
        <v>558.60749999999996</v>
      </c>
      <c r="AA88" s="27">
        <f>IFERROR(INDEX('APT Data'!$A86:$AF86,MATCH('Calcs - New values'!AA$3,'APT Data'!$A$1:$AF$1,0))+((('Calcs - ACA values'!Y88)-(INDEX('APT Data'!$A86:$AF86,MATCH('Calcs - New values'!AA$3,'APT Data'!$A$1:$AF$1,0))))*$A$1),'Calcs - ACA values'!Y88*$A$1)</f>
        <v>1508.2402499999998</v>
      </c>
      <c r="AB88" s="27">
        <f>IFERROR(INDEX('APT Data'!$A86:$AF86,MATCH('Calcs - New values'!AB$3,'APT Data'!$A$1:$AF$1,0))+((('Calcs - ACA values'!Z88)-(INDEX('APT Data'!$A86:$AF86,MATCH('Calcs - New values'!AB$3,'APT Data'!$A$1:$AF$1,0))))*$A$1),'Calcs - ACA values'!Z88*$A$1)</f>
        <v>119643.57</v>
      </c>
      <c r="AC88" s="27">
        <f>IFERROR(INDEX('APT Data'!$A86:$AF86,MATCH('Calcs - New values'!AC$3,'APT Data'!$A$1:$AF$1,0))+((('Calcs - ACA values'!AA88)-(INDEX('APT Data'!$A86:$AF86,MATCH('Calcs - New values'!AC$3,'APT Data'!$A$1:$AF$1,0))))*$A$1),'Calcs - ACA values'!AA88*$A$1)</f>
        <v>119643.57</v>
      </c>
      <c r="AD88" s="27">
        <f>IFERROR(INDEX('APT Data'!$A86:$AF86,MATCH('Calcs - New values'!AD$3,'APT Data'!$A$1:$AF$1,0))+((('Calcs - ACA values'!AB88)-(INDEX('APT Data'!$A86:$AF86,MATCH('Calcs - New values'!AD$3,'APT Data'!$A$1:$AF$1,0))))*$A$1),'Calcs - ACA values'!AB88*$A$1)</f>
        <v>4570.4250000000002</v>
      </c>
      <c r="AE88" s="27">
        <f>IFERROR(INDEX('APT Data'!$A86:$AF86,MATCH('Calcs - New values'!AE$3,'APT Data'!$A$1:$AF$1,0))+((('Calcs - ACA values'!AC88)-(INDEX('APT Data'!$A86:$AF86,MATCH('Calcs - New values'!AE$3,'APT Data'!$A$1:$AF$1,0))))*$A$1),'Calcs - ACA values'!AC88*$A$1)</f>
        <v>7109.55</v>
      </c>
      <c r="AF88" s="27">
        <f>IFERROR(INDEX('APT Data'!$A86:$AF86,MATCH('Calcs - New values'!AF$3,'APT Data'!$A$1:$AF$1,0))+((('Calcs - ACA values'!AD88)-(INDEX('APT Data'!$A86:$AF86,MATCH('Calcs - New values'!AF$3,'APT Data'!$A$1:$AF$1,0))))*$A$1),'Calcs - ACA values'!AD88*$A$1)</f>
        <v>0</v>
      </c>
      <c r="AG88" s="27">
        <f>IFERROR(INDEX('APT Data'!$A86:$AF86,MATCH('Calcs - New values'!AG$3,'APT Data'!$A$1:$AF$1,0))+((('Calcs - ACA values'!AE88)-(INDEX('APT Data'!$A86:$AF86,MATCH('Calcs - New values'!AG$3,'APT Data'!$A$1:$AF$1,0))))*$A$1),'Calcs - ACA values'!AE88*$A$1)</f>
        <v>914.08950000000004</v>
      </c>
      <c r="AH88" s="27">
        <f>IFERROR(INDEX('APT Data'!$A86:$AF86,MATCH('Calcs - New values'!AH$3,'APT Data'!$A$1:$AF$1,0))+((('Calcs - ACA values'!AF88)-(INDEX('APT Data'!$A86:$AF86,MATCH('Calcs - New values'!AH$3,'APT Data'!$A$1:$AF$1,0))))*$A$1),'Calcs - ACA values'!AF88*$A$1)</f>
        <v>1310.18985</v>
      </c>
    </row>
    <row r="89" spans="1:34" x14ac:dyDescent="0.35">
      <c r="A89" s="11">
        <v>822</v>
      </c>
      <c r="B89" s="11" t="b">
        <f>A89='Calcs - ACA values'!A89</f>
        <v>1</v>
      </c>
      <c r="C89" s="11" t="b">
        <f>A89='APT Data'!A87</f>
        <v>1</v>
      </c>
      <c r="D89" s="18" t="s">
        <v>91</v>
      </c>
      <c r="E89" s="27">
        <f>IFERROR(INDEX('APT Data'!$A87:$AF87,MATCH('Calcs - New values'!E$3,'APT Data'!$A$1:$AF$1,0))+((('Calcs - ACA values'!C89)-(INDEX('APT Data'!$A87:$AF87,MATCH('Calcs - New values'!E$3,'APT Data'!$A$1:$AF$1,0))))*$A$1),'Calcs - ACA values'!C89*$A$1)</f>
        <v>3171.8749499999999</v>
      </c>
      <c r="F89" s="27">
        <f>IFERROR(INDEX('APT Data'!$A87:$AF87,MATCH('Calcs - New values'!F$3,'APT Data'!$A$1:$AF$1,0))+((('Calcs - ACA values'!D89)-(INDEX('APT Data'!$A87:$AF87,MATCH('Calcs - New values'!F$3,'APT Data'!$A$1:$AF$1,0))))*$A$1),'Calcs - ACA values'!D89*$A$1)</f>
        <v>4472.9225999999999</v>
      </c>
      <c r="G89" s="27">
        <f>IFERROR(INDEX('APT Data'!$A87:$AF87,MATCH('Calcs - New values'!G$3,'APT Data'!$A$1:$AF$1,0))+((('Calcs - ACA values'!E89)-(INDEX('APT Data'!$A87:$AF87,MATCH('Calcs - New values'!G$3,'APT Data'!$A$1:$AF$1,0))))*$A$1),'Calcs - ACA values'!E89*$A$1)</f>
        <v>5040.6709499999997</v>
      </c>
      <c r="H89" s="27">
        <f>IFERROR(INDEX('APT Data'!$A87:$AF87,MATCH('Calcs - New values'!H$3,'APT Data'!$A$1:$AF$1,0))+((('Calcs - ACA values'!F89)-(INDEX('APT Data'!$A87:$AF87,MATCH('Calcs - New values'!H$3,'APT Data'!$A$1:$AF$1,0))))*$A$1),'Calcs - ACA values'!F89*$A$1)</f>
        <v>583.99874999999997</v>
      </c>
      <c r="I89" s="27">
        <f>IFERROR(INDEX('APT Data'!$A87:$AF87,MATCH('Calcs - New values'!I$3,'APT Data'!$A$1:$AF$1,0))+((('Calcs - ACA values'!G89)-(INDEX('APT Data'!$A87:$AF87,MATCH('Calcs - New values'!I$3,'APT Data'!$A$1:$AF$1,0))))*$A$1),'Calcs - ACA values'!G89*$A$1)</f>
        <v>853.14599999999996</v>
      </c>
      <c r="J89" s="27">
        <f>IFERROR(INDEX('APT Data'!$A87:$AF87,MATCH('Calcs - New values'!J$3,'APT Data'!$A$1:$AF$1,0))+((('Calcs - ACA values'!H89)-(INDEX('APT Data'!$A87:$AF87,MATCH('Calcs - New values'!J$3,'APT Data'!$A$1:$AF$1,0))))*$A$1),'Calcs - ACA values'!H89*$A$1)</f>
        <v>467.19899999999996</v>
      </c>
      <c r="K89" s="27">
        <f>IFERROR(INDEX('APT Data'!$A87:$AF87,MATCH('Calcs - New values'!K$3,'APT Data'!$A$1:$AF$1,0))+((('Calcs - ACA values'!I89)-(INDEX('APT Data'!$A87:$AF87,MATCH('Calcs - New values'!K$3,'APT Data'!$A$1:$AF$1,0))))*$A$1),'Calcs - ACA values'!I89*$A$1)</f>
        <v>467.19899999999996</v>
      </c>
      <c r="L89" s="27">
        <f>IFERROR(INDEX('APT Data'!$A87:$AF87,MATCH('Calcs - New values'!L$3,'APT Data'!$A$1:$AF$1,0))+((('Calcs - ACA values'!J89)-(INDEX('APT Data'!$A87:$AF87,MATCH('Calcs - New values'!L$3,'APT Data'!$A$1:$AF$1,0))))*$A$1),'Calcs - ACA values'!J89*$A$1)</f>
        <v>629.70299999999997</v>
      </c>
      <c r="M89" s="27">
        <f>IFERROR(INDEX('APT Data'!$A87:$AF87,MATCH('Calcs - New values'!M$3,'APT Data'!$A$1:$AF$1,0))+((('Calcs - ACA values'!K89)-(INDEX('APT Data'!$A87:$AF87,MATCH('Calcs - New values'!M$3,'APT Data'!$A$1:$AF$1,0))))*$A$1),'Calcs - ACA values'!K89*$A$1)</f>
        <v>878.53724999999997</v>
      </c>
      <c r="N89" s="27">
        <f>IFERROR(INDEX('APT Data'!$A87:$AF87,MATCH('Calcs - New values'!N$3,'APT Data'!$A$1:$AF$1,0))+((('Calcs - ACA values'!L89)-(INDEX('APT Data'!$A87:$AF87,MATCH('Calcs - New values'!N$3,'APT Data'!$A$1:$AF$1,0))))*$A$1),'Calcs - ACA values'!L89*$A$1)</f>
        <v>482.43374999999997</v>
      </c>
      <c r="O89" s="27">
        <f>IFERROR(INDEX('APT Data'!$A87:$AF87,MATCH('Calcs - New values'!O$3,'APT Data'!$A$1:$AF$1,0))+((('Calcs - ACA values'!M89)-(INDEX('APT Data'!$A87:$AF87,MATCH('Calcs - New values'!O$3,'APT Data'!$A$1:$AF$1,0))))*$A$1),'Calcs - ACA values'!M89*$A$1)</f>
        <v>690.64199999999994</v>
      </c>
      <c r="P89" s="27">
        <f>IFERROR(INDEX('APT Data'!$A87:$AF87,MATCH('Calcs - New values'!P$3,'APT Data'!$A$1:$AF$1,0))+((('Calcs - ACA values'!N89)-(INDEX('APT Data'!$A87:$AF87,MATCH('Calcs - New values'!P$3,'APT Data'!$A$1:$AF$1,0))))*$A$1),'Calcs - ACA values'!N89*$A$1)</f>
        <v>451.96424999999999</v>
      </c>
      <c r="Q89" s="27">
        <f>IFERROR(INDEX('APT Data'!$A87:$AF87,MATCH('Calcs - New values'!Q$3,'APT Data'!$A$1:$AF$1,0))+((('Calcs - ACA values'!O89)-(INDEX('APT Data'!$A87:$AF87,MATCH('Calcs - New values'!Q$3,'APT Data'!$A$1:$AF$1,0))))*$A$1),'Calcs - ACA values'!O89*$A$1)</f>
        <v>639.85949999999991</v>
      </c>
      <c r="R89" s="27">
        <f>IFERROR(INDEX('APT Data'!$A87:$AF87,MATCH('Calcs - New values'!R$3,'APT Data'!$A$1:$AF$1,0))+((('Calcs - ACA values'!P89)-(INDEX('APT Data'!$A87:$AF87,MATCH('Calcs - New values'!R$3,'APT Data'!$A$1:$AF$1,0))))*$A$1),'Calcs - ACA values'!P89*$A$1)</f>
        <v>416.41649999999998</v>
      </c>
      <c r="S89" s="27">
        <f>IFERROR(INDEX('APT Data'!$A87:$AF87,MATCH('Calcs - New values'!S$3,'APT Data'!$A$1:$AF$1,0))+((('Calcs - ACA values'!Q89)-(INDEX('APT Data'!$A87:$AF87,MATCH('Calcs - New values'!S$3,'APT Data'!$A$1:$AF$1,0))))*$A$1),'Calcs - ACA values'!Q89*$A$1)</f>
        <v>589.077</v>
      </c>
      <c r="T89" s="27">
        <f>IFERROR(INDEX('APT Data'!$A87:$AF87,MATCH('Calcs - New values'!T$3,'APT Data'!$A$1:$AF$1,0))+((('Calcs - ACA values'!R89)-(INDEX('APT Data'!$A87:$AF87,MATCH('Calcs - New values'!T$3,'APT Data'!$A$1:$AF$1,0))))*$A$1),'Calcs - ACA values'!R89*$A$1)</f>
        <v>264.06899999999996</v>
      </c>
      <c r="U89" s="27">
        <f>IFERROR(INDEX('APT Data'!$A87:$AF87,MATCH('Calcs - New values'!U$3,'APT Data'!$A$1:$AF$1,0))+((('Calcs - ACA values'!S89)-(INDEX('APT Data'!$A87:$AF87,MATCH('Calcs - New values'!U$3,'APT Data'!$A$1:$AF$1,0))))*$A$1),'Calcs - ACA values'!S89*$A$1)</f>
        <v>421.49474999999995</v>
      </c>
      <c r="V89" s="27">
        <f>IFERROR(INDEX('APT Data'!$A87:$AF87,MATCH('Calcs - New values'!V$3,'APT Data'!$A$1:$AF$1,0))+((('Calcs - ACA values'!T89)-(INDEX('APT Data'!$A87:$AF87,MATCH('Calcs - New values'!V$3,'APT Data'!$A$1:$AF$1,0))))*$A$1),'Calcs - ACA values'!T89*$A$1)</f>
        <v>218.36474999999999</v>
      </c>
      <c r="W89" s="27">
        <f>IFERROR(INDEX('APT Data'!$A87:$AF87,MATCH('Calcs - New values'!W$3,'APT Data'!$A$1:$AF$1,0))+((('Calcs - ACA values'!U89)-(INDEX('APT Data'!$A87:$AF87,MATCH('Calcs - New values'!W$3,'APT Data'!$A$1:$AF$1,0))))*$A$1),'Calcs - ACA values'!U89*$A$1)</f>
        <v>314.85149999999999</v>
      </c>
      <c r="X89" s="27">
        <f>IFERROR(INDEX('APT Data'!$A87:$AF87,MATCH('Calcs - New values'!X$3,'APT Data'!$A$1:$AF$1,0))+((('Calcs - ACA values'!V89)-(INDEX('APT Data'!$A87:$AF87,MATCH('Calcs - New values'!X$3,'APT Data'!$A$1:$AF$1,0))))*$A$1),'Calcs - ACA values'!V89*$A$1)</f>
        <v>1112.1367499999999</v>
      </c>
      <c r="Y89" s="27">
        <f>IFERROR(INDEX('APT Data'!$A87:$AF87,MATCH('Calcs - New values'!Y$3,'APT Data'!$A$1:$AF$1,0))+((('Calcs - ACA values'!W89)-(INDEX('APT Data'!$A87:$AF87,MATCH('Calcs - New values'!Y$3,'APT Data'!$A$1:$AF$1,0))))*$A$1),'Calcs - ACA values'!W89*$A$1)</f>
        <v>1685.979</v>
      </c>
      <c r="Z89" s="27">
        <f>IFERROR(INDEX('APT Data'!$A87:$AF87,MATCH('Calcs - New values'!Z$3,'APT Data'!$A$1:$AF$1,0))+((('Calcs - ACA values'!X89)-(INDEX('APT Data'!$A87:$AF87,MATCH('Calcs - New values'!Z$3,'APT Data'!$A$1:$AF$1,0))))*$A$1),'Calcs - ACA values'!X89*$A$1)</f>
        <v>558.60749999999996</v>
      </c>
      <c r="AA89" s="27">
        <f>IFERROR(INDEX('APT Data'!$A87:$AF87,MATCH('Calcs - New values'!AA$3,'APT Data'!$A$1:$AF$1,0))+((('Calcs - ACA values'!Y89)-(INDEX('APT Data'!$A87:$AF87,MATCH('Calcs - New values'!AA$3,'APT Data'!$A$1:$AF$1,0))))*$A$1),'Calcs - ACA values'!Y89*$A$1)</f>
        <v>1508.2402499999998</v>
      </c>
      <c r="AB89" s="27">
        <f>IFERROR(INDEX('APT Data'!$A87:$AF87,MATCH('Calcs - New values'!AB$3,'APT Data'!$A$1:$AF$1,0))+((('Calcs - ACA values'!Z89)-(INDEX('APT Data'!$A87:$AF87,MATCH('Calcs - New values'!AB$3,'APT Data'!$A$1:$AF$1,0))))*$A$1),'Calcs - ACA values'!Z89*$A$1)</f>
        <v>126264.357</v>
      </c>
      <c r="AC89" s="27">
        <f>IFERROR(INDEX('APT Data'!$A87:$AF87,MATCH('Calcs - New values'!AC$3,'APT Data'!$A$1:$AF$1,0))+((('Calcs - ACA values'!AA89)-(INDEX('APT Data'!$A87:$AF87,MATCH('Calcs - New values'!AC$3,'APT Data'!$A$1:$AF$1,0))))*$A$1),'Calcs - ACA values'!AA89*$A$1)</f>
        <v>126264.357</v>
      </c>
      <c r="AD89" s="27">
        <f>IFERROR(INDEX('APT Data'!$A87:$AF87,MATCH('Calcs - New values'!AD$3,'APT Data'!$A$1:$AF$1,0))+((('Calcs - ACA values'!AB89)-(INDEX('APT Data'!$A87:$AF87,MATCH('Calcs - New values'!AD$3,'APT Data'!$A$1:$AF$1,0))))*$A$1),'Calcs - ACA values'!AB89*$A$1)</f>
        <v>45704.25</v>
      </c>
      <c r="AE89" s="27">
        <f>IFERROR(INDEX('APT Data'!$A87:$AF87,MATCH('Calcs - New values'!AE$3,'APT Data'!$A$1:$AF$1,0))+((('Calcs - ACA values'!AC89)-(INDEX('APT Data'!$A87:$AF87,MATCH('Calcs - New values'!AE$3,'APT Data'!$A$1:$AF$1,0))))*$A$1),'Calcs - ACA values'!AC89*$A$1)</f>
        <v>71095.5</v>
      </c>
      <c r="AF89" s="27">
        <f>IFERROR(INDEX('APT Data'!$A87:$AF87,MATCH('Calcs - New values'!AF$3,'APT Data'!$A$1:$AF$1,0))+((('Calcs - ACA values'!AD89)-(INDEX('APT Data'!$A87:$AF87,MATCH('Calcs - New values'!AF$3,'APT Data'!$A$1:$AF$1,0))))*$A$1),'Calcs - ACA values'!AD89*$A$1)</f>
        <v>0</v>
      </c>
      <c r="AG89" s="27">
        <f>IFERROR(INDEX('APT Data'!$A87:$AF87,MATCH('Calcs - New values'!AG$3,'APT Data'!$A$1:$AF$1,0))+((('Calcs - ACA values'!AE89)-(INDEX('APT Data'!$A87:$AF87,MATCH('Calcs - New values'!AG$3,'APT Data'!$A$1:$AF$1,0))))*$A$1),'Calcs - ACA values'!AE89*$A$1)</f>
        <v>914.08499999999992</v>
      </c>
      <c r="AH89" s="27">
        <f>IFERROR(INDEX('APT Data'!$A87:$AF87,MATCH('Calcs - New values'!AH$3,'APT Data'!$A$1:$AF$1,0))+((('Calcs - ACA values'!AF89)-(INDEX('APT Data'!$A87:$AF87,MATCH('Calcs - New values'!AH$3,'APT Data'!$A$1:$AF$1,0))))*$A$1),'Calcs - ACA values'!AF89*$A$1)</f>
        <v>1310.1885</v>
      </c>
    </row>
    <row r="90" spans="1:34" x14ac:dyDescent="0.35">
      <c r="A90" s="11">
        <v>823</v>
      </c>
      <c r="B90" s="11" t="b">
        <f>A90='Calcs - ACA values'!A90</f>
        <v>1</v>
      </c>
      <c r="C90" s="11" t="b">
        <f>A90='APT Data'!A88</f>
        <v>1</v>
      </c>
      <c r="D90" s="18" t="s">
        <v>92</v>
      </c>
      <c r="E90" s="27">
        <f>IFERROR(INDEX('APT Data'!$A88:$AF88,MATCH('Calcs - New values'!E$3,'APT Data'!$A$1:$AF$1,0))+((('Calcs - ACA values'!C90)-(INDEX('APT Data'!$A88:$AF88,MATCH('Calcs - New values'!E$3,'APT Data'!$A$1:$AF$1,0))))*$A$1),'Calcs - ACA values'!C90*$A$1)</f>
        <v>3178.287495</v>
      </c>
      <c r="F90" s="27">
        <f>IFERROR(INDEX('APT Data'!$A88:$AF88,MATCH('Calcs - New values'!F$3,'APT Data'!$A$1:$AF$1,0))+((('Calcs - ACA values'!D90)-(INDEX('APT Data'!$A88:$AF88,MATCH('Calcs - New values'!F$3,'APT Data'!$A$1:$AF$1,0))))*$A$1),'Calcs - ACA values'!D90*$A$1)</f>
        <v>4520.6922599999998</v>
      </c>
      <c r="G90" s="27">
        <f>IFERROR(INDEX('APT Data'!$A88:$AF88,MATCH('Calcs - New values'!G$3,'APT Data'!$A$1:$AF$1,0))+((('Calcs - ACA values'!E90)-(INDEX('APT Data'!$A88:$AF88,MATCH('Calcs - New values'!G$3,'APT Data'!$A$1:$AF$1,0))))*$A$1),'Calcs - ACA values'!E90*$A$1)</f>
        <v>5215.5670950000003</v>
      </c>
      <c r="H90" s="27">
        <f>IFERROR(INDEX('APT Data'!$A88:$AF88,MATCH('Calcs - New values'!H$3,'APT Data'!$A$1:$AF$1,0))+((('Calcs - ACA values'!F90)-(INDEX('APT Data'!$A88:$AF88,MATCH('Calcs - New values'!H$3,'APT Data'!$A$1:$AF$1,0))))*$A$1),'Calcs - ACA values'!F90*$A$1)</f>
        <v>575.89987499999995</v>
      </c>
      <c r="I90" s="27">
        <f>IFERROR(INDEX('APT Data'!$A88:$AF88,MATCH('Calcs - New values'!I$3,'APT Data'!$A$1:$AF$1,0))+((('Calcs - ACA values'!G90)-(INDEX('APT Data'!$A88:$AF88,MATCH('Calcs - New values'!I$3,'APT Data'!$A$1:$AF$1,0))))*$A$1),'Calcs - ACA values'!G90*$A$1)</f>
        <v>841.31460000000004</v>
      </c>
      <c r="J90" s="27">
        <f>IFERROR(INDEX('APT Data'!$A88:$AF88,MATCH('Calcs - New values'!J$3,'APT Data'!$A$1:$AF$1,0))+((('Calcs - ACA values'!H90)-(INDEX('APT Data'!$A88:$AF88,MATCH('Calcs - New values'!J$3,'APT Data'!$A$1:$AF$1,0))))*$A$1),'Calcs - ACA values'!H90*$A$1)</f>
        <v>460.7199</v>
      </c>
      <c r="K90" s="27">
        <f>IFERROR(INDEX('APT Data'!$A88:$AF88,MATCH('Calcs - New values'!K$3,'APT Data'!$A$1:$AF$1,0))+((('Calcs - ACA values'!I90)-(INDEX('APT Data'!$A88:$AF88,MATCH('Calcs - New values'!K$3,'APT Data'!$A$1:$AF$1,0))))*$A$1),'Calcs - ACA values'!I90*$A$1)</f>
        <v>460.7199</v>
      </c>
      <c r="L90" s="27">
        <f>IFERROR(INDEX('APT Data'!$A88:$AF88,MATCH('Calcs - New values'!L$3,'APT Data'!$A$1:$AF$1,0))+((('Calcs - ACA values'!J90)-(INDEX('APT Data'!$A88:$AF88,MATCH('Calcs - New values'!L$3,'APT Data'!$A$1:$AF$1,0))))*$A$1),'Calcs - ACA values'!J90*$A$1)</f>
        <v>620.97029999999995</v>
      </c>
      <c r="M90" s="27">
        <f>IFERROR(INDEX('APT Data'!$A88:$AF88,MATCH('Calcs - New values'!M$3,'APT Data'!$A$1:$AF$1,0))+((('Calcs - ACA values'!K90)-(INDEX('APT Data'!$A88:$AF88,MATCH('Calcs - New values'!M$3,'APT Data'!$A$1:$AF$1,0))))*$A$1),'Calcs - ACA values'!K90*$A$1)</f>
        <v>866.35372499999994</v>
      </c>
      <c r="N90" s="27">
        <f>IFERROR(INDEX('APT Data'!$A88:$AF88,MATCH('Calcs - New values'!N$3,'APT Data'!$A$1:$AF$1,0))+((('Calcs - ACA values'!L90)-(INDEX('APT Data'!$A88:$AF88,MATCH('Calcs - New values'!N$3,'APT Data'!$A$1:$AF$1,0))))*$A$1),'Calcs - ACA values'!L90*$A$1)</f>
        <v>475.74337500000001</v>
      </c>
      <c r="O90" s="27">
        <f>IFERROR(INDEX('APT Data'!$A88:$AF88,MATCH('Calcs - New values'!O$3,'APT Data'!$A$1:$AF$1,0))+((('Calcs - ACA values'!M90)-(INDEX('APT Data'!$A88:$AF88,MATCH('Calcs - New values'!O$3,'APT Data'!$A$1:$AF$1,0))))*$A$1),'Calcs - ACA values'!M90*$A$1)</f>
        <v>681.06420000000003</v>
      </c>
      <c r="P90" s="27">
        <f>IFERROR(INDEX('APT Data'!$A88:$AF88,MATCH('Calcs - New values'!P$3,'APT Data'!$A$1:$AF$1,0))+((('Calcs - ACA values'!N90)-(INDEX('APT Data'!$A88:$AF88,MATCH('Calcs - New values'!P$3,'APT Data'!$A$1:$AF$1,0))))*$A$1),'Calcs - ACA values'!N90*$A$1)</f>
        <v>445.69642499999998</v>
      </c>
      <c r="Q90" s="27">
        <f>IFERROR(INDEX('APT Data'!$A88:$AF88,MATCH('Calcs - New values'!Q$3,'APT Data'!$A$1:$AF$1,0))+((('Calcs - ACA values'!O90)-(INDEX('APT Data'!$A88:$AF88,MATCH('Calcs - New values'!Q$3,'APT Data'!$A$1:$AF$1,0))))*$A$1),'Calcs - ACA values'!O90*$A$1)</f>
        <v>630.98595</v>
      </c>
      <c r="R90" s="27">
        <f>IFERROR(INDEX('APT Data'!$A88:$AF88,MATCH('Calcs - New values'!R$3,'APT Data'!$A$1:$AF$1,0))+((('Calcs - ACA values'!P90)-(INDEX('APT Data'!$A88:$AF88,MATCH('Calcs - New values'!R$3,'APT Data'!$A$1:$AF$1,0))))*$A$1),'Calcs - ACA values'!P90*$A$1)</f>
        <v>410.64165000000003</v>
      </c>
      <c r="S90" s="27">
        <f>IFERROR(INDEX('APT Data'!$A88:$AF88,MATCH('Calcs - New values'!S$3,'APT Data'!$A$1:$AF$1,0))+((('Calcs - ACA values'!Q90)-(INDEX('APT Data'!$A88:$AF88,MATCH('Calcs - New values'!S$3,'APT Data'!$A$1:$AF$1,0))))*$A$1),'Calcs - ACA values'!Q90*$A$1)</f>
        <v>580.90769999999998</v>
      </c>
      <c r="T90" s="27">
        <f>IFERROR(INDEX('APT Data'!$A88:$AF88,MATCH('Calcs - New values'!T$3,'APT Data'!$A$1:$AF$1,0))+((('Calcs - ACA values'!R90)-(INDEX('APT Data'!$A88:$AF88,MATCH('Calcs - New values'!T$3,'APT Data'!$A$1:$AF$1,0))))*$A$1),'Calcs - ACA values'!R90*$A$1)</f>
        <v>260.40690000000001</v>
      </c>
      <c r="U90" s="27">
        <f>IFERROR(INDEX('APT Data'!$A88:$AF88,MATCH('Calcs - New values'!U$3,'APT Data'!$A$1:$AF$1,0))+((('Calcs - ACA values'!S90)-(INDEX('APT Data'!$A88:$AF88,MATCH('Calcs - New values'!U$3,'APT Data'!$A$1:$AF$1,0))))*$A$1),'Calcs - ACA values'!S90*$A$1)</f>
        <v>415.649475</v>
      </c>
      <c r="V90" s="27">
        <f>IFERROR(INDEX('APT Data'!$A88:$AF88,MATCH('Calcs - New values'!V$3,'APT Data'!$A$1:$AF$1,0))+((('Calcs - ACA values'!T90)-(INDEX('APT Data'!$A88:$AF88,MATCH('Calcs - New values'!V$3,'APT Data'!$A$1:$AF$1,0))))*$A$1),'Calcs - ACA values'!T90*$A$1)</f>
        <v>215.33647500000001</v>
      </c>
      <c r="W90" s="27">
        <f>IFERROR(INDEX('APT Data'!$A88:$AF88,MATCH('Calcs - New values'!W$3,'APT Data'!$A$1:$AF$1,0))+((('Calcs - ACA values'!U90)-(INDEX('APT Data'!$A88:$AF88,MATCH('Calcs - New values'!W$3,'APT Data'!$A$1:$AF$1,0))))*$A$1),'Calcs - ACA values'!U90*$A$1)</f>
        <v>310.48514999999998</v>
      </c>
      <c r="X90" s="27">
        <f>IFERROR(INDEX('APT Data'!$A88:$AF88,MATCH('Calcs - New values'!X$3,'APT Data'!$A$1:$AF$1,0))+((('Calcs - ACA values'!V90)-(INDEX('APT Data'!$A88:$AF88,MATCH('Calcs - New values'!X$3,'APT Data'!$A$1:$AF$1,0))))*$A$1),'Calcs - ACA values'!V90*$A$1)</f>
        <v>1096.713675</v>
      </c>
      <c r="Y90" s="27">
        <f>IFERROR(INDEX('APT Data'!$A88:$AF88,MATCH('Calcs - New values'!Y$3,'APT Data'!$A$1:$AF$1,0))+((('Calcs - ACA values'!W90)-(INDEX('APT Data'!$A88:$AF88,MATCH('Calcs - New values'!Y$3,'APT Data'!$A$1:$AF$1,0))))*$A$1),'Calcs - ACA values'!W90*$A$1)</f>
        <v>1662.5979</v>
      </c>
      <c r="Z90" s="27">
        <f>IFERROR(INDEX('APT Data'!$A88:$AF88,MATCH('Calcs - New values'!Z$3,'APT Data'!$A$1:$AF$1,0))+((('Calcs - ACA values'!X90)-(INDEX('APT Data'!$A88:$AF88,MATCH('Calcs - New values'!Z$3,'APT Data'!$A$1:$AF$1,0))))*$A$1),'Calcs - ACA values'!X90*$A$1)</f>
        <v>55.860749999999996</v>
      </c>
      <c r="AA90" s="27">
        <f>IFERROR(INDEX('APT Data'!$A88:$AF88,MATCH('Calcs - New values'!AA$3,'APT Data'!$A$1:$AF$1,0))+((('Calcs - ACA values'!Y90)-(INDEX('APT Data'!$A88:$AF88,MATCH('Calcs - New values'!AA$3,'APT Data'!$A$1:$AF$1,0))))*$A$1),'Calcs - ACA values'!Y90*$A$1)</f>
        <v>150.82402499999998</v>
      </c>
      <c r="AB90" s="27">
        <f>IFERROR(INDEX('APT Data'!$A88:$AF88,MATCH('Calcs - New values'!AB$3,'APT Data'!$A$1:$AF$1,0))+((('Calcs - ACA values'!Z90)-(INDEX('APT Data'!$A88:$AF88,MATCH('Calcs - New values'!AB$3,'APT Data'!$A$1:$AF$1,0))))*$A$1),'Calcs - ACA values'!Z90*$A$1)</f>
        <v>117984.357</v>
      </c>
      <c r="AC90" s="27">
        <f>IFERROR(INDEX('APT Data'!$A88:$AF88,MATCH('Calcs - New values'!AC$3,'APT Data'!$A$1:$AF$1,0))+((('Calcs - ACA values'!AA90)-(INDEX('APT Data'!$A88:$AF88,MATCH('Calcs - New values'!AC$3,'APT Data'!$A$1:$AF$1,0))))*$A$1),'Calcs - ACA values'!AA90*$A$1)</f>
        <v>117984.357</v>
      </c>
      <c r="AD90" s="27">
        <f>IFERROR(INDEX('APT Data'!$A88:$AF88,MATCH('Calcs - New values'!AD$3,'APT Data'!$A$1:$AF$1,0))+((('Calcs - ACA values'!AB90)-(INDEX('APT Data'!$A88:$AF88,MATCH('Calcs - New values'!AD$3,'APT Data'!$A$1:$AF$1,0))))*$A$1),'Calcs - ACA values'!AB90*$A$1)</f>
        <v>4570.4250000000002</v>
      </c>
      <c r="AE90" s="27">
        <f>IFERROR(INDEX('APT Data'!$A88:$AF88,MATCH('Calcs - New values'!AE$3,'APT Data'!$A$1:$AF$1,0))+((('Calcs - ACA values'!AC90)-(INDEX('APT Data'!$A88:$AF88,MATCH('Calcs - New values'!AE$3,'APT Data'!$A$1:$AF$1,0))))*$A$1),'Calcs - ACA values'!AC90*$A$1)</f>
        <v>7109.55</v>
      </c>
      <c r="AF90" s="27">
        <f>IFERROR(INDEX('APT Data'!$A88:$AF88,MATCH('Calcs - New values'!AF$3,'APT Data'!$A$1:$AF$1,0))+((('Calcs - ACA values'!AD90)-(INDEX('APT Data'!$A88:$AF88,MATCH('Calcs - New values'!AF$3,'APT Data'!$A$1:$AF$1,0))))*$A$1),'Calcs - ACA values'!AD90*$A$1)</f>
        <v>0</v>
      </c>
      <c r="AG90" s="27">
        <f>IFERROR(INDEX('APT Data'!$A88:$AF88,MATCH('Calcs - New values'!AG$3,'APT Data'!$A$1:$AF$1,0))+((('Calcs - ACA values'!AE90)-(INDEX('APT Data'!$A88:$AF88,MATCH('Calcs - New values'!AG$3,'APT Data'!$A$1:$AF$1,0))))*$A$1),'Calcs - ACA values'!AE90*$A$1)</f>
        <v>91.408500000000004</v>
      </c>
      <c r="AH90" s="27">
        <f>IFERROR(INDEX('APT Data'!$A88:$AF88,MATCH('Calcs - New values'!AH$3,'APT Data'!$A$1:$AF$1,0))+((('Calcs - ACA values'!AF90)-(INDEX('APT Data'!$A88:$AF88,MATCH('Calcs - New values'!AH$3,'APT Data'!$A$1:$AF$1,0))))*$A$1),'Calcs - ACA values'!AF90*$A$1)</f>
        <v>131.01885000000001</v>
      </c>
    </row>
    <row r="91" spans="1:34" x14ac:dyDescent="0.35">
      <c r="A91" s="11">
        <v>825</v>
      </c>
      <c r="B91" s="11" t="b">
        <f>A91='Calcs - ACA values'!A91</f>
        <v>0</v>
      </c>
      <c r="C91" s="11" t="b">
        <f>A91='APT Data'!A89</f>
        <v>1</v>
      </c>
      <c r="D91" s="18" t="s">
        <v>93</v>
      </c>
      <c r="E91" s="27">
        <f>IFERROR(INDEX('APT Data'!$A89:$AF89,MATCH('Calcs - New values'!E$3,'APT Data'!$A$1:$AF$1,0))+((('Calcs - ACA values'!C91)-(INDEX('APT Data'!$A89:$AF89,MATCH('Calcs - New values'!E$3,'APT Data'!$A$1:$AF$1,0))))*$A$1),'Calcs - ACA values'!C91*$A$1)</f>
        <v>3218.05341</v>
      </c>
      <c r="F91" s="27">
        <f>IFERROR(INDEX('APT Data'!$A89:$AF89,MATCH('Calcs - New values'!F$3,'APT Data'!$A$1:$AF$1,0))+((('Calcs - ACA values'!D91)-(INDEX('APT Data'!$A89:$AF89,MATCH('Calcs - New values'!F$3,'APT Data'!$A$1:$AF$1,0))))*$A$1),'Calcs - ACA values'!D91*$A$1)</f>
        <v>4538.0476799999997</v>
      </c>
      <c r="G91" s="27">
        <f>IFERROR(INDEX('APT Data'!$A89:$AF89,MATCH('Calcs - New values'!G$3,'APT Data'!$A$1:$AF$1,0))+((('Calcs - ACA values'!E91)-(INDEX('APT Data'!$A89:$AF89,MATCH('Calcs - New values'!G$3,'APT Data'!$A$1:$AF$1,0))))*$A$1),'Calcs - ACA values'!E91*$A$1)</f>
        <v>5114.0582100000001</v>
      </c>
      <c r="H91" s="27">
        <f>IFERROR(INDEX('APT Data'!$A89:$AF89,MATCH('Calcs - New values'!H$3,'APT Data'!$A$1:$AF$1,0))+((('Calcs - ACA values'!F91)-(INDEX('APT Data'!$A89:$AF89,MATCH('Calcs - New values'!H$3,'APT Data'!$A$1:$AF$1,0))))*$A$1),'Calcs - ACA values'!F91*$A$1)</f>
        <v>592.49925000000007</v>
      </c>
      <c r="I91" s="27">
        <f>IFERROR(INDEX('APT Data'!$A89:$AF89,MATCH('Calcs - New values'!I$3,'APT Data'!$A$1:$AF$1,0))+((('Calcs - ACA values'!G91)-(INDEX('APT Data'!$A89:$AF89,MATCH('Calcs - New values'!I$3,'APT Data'!$A$1:$AF$1,0))))*$A$1),'Calcs - ACA values'!G91*$A$1)</f>
        <v>865.56779999999992</v>
      </c>
      <c r="J91" s="27">
        <f>IFERROR(INDEX('APT Data'!$A89:$AF89,MATCH('Calcs - New values'!J$3,'APT Data'!$A$1:$AF$1,0))+((('Calcs - ACA values'!H91)-(INDEX('APT Data'!$A89:$AF89,MATCH('Calcs - New values'!J$3,'APT Data'!$A$1:$AF$1,0))))*$A$1),'Calcs - ACA values'!H91*$A$1)</f>
        <v>474.00120000000004</v>
      </c>
      <c r="K91" s="27">
        <f>IFERROR(INDEX('APT Data'!$A89:$AF89,MATCH('Calcs - New values'!K$3,'APT Data'!$A$1:$AF$1,0))+((('Calcs - ACA values'!I91)-(INDEX('APT Data'!$A89:$AF89,MATCH('Calcs - New values'!K$3,'APT Data'!$A$1:$AF$1,0))))*$A$1),'Calcs - ACA values'!I91*$A$1)</f>
        <v>474.00120000000004</v>
      </c>
      <c r="L91" s="27">
        <f>IFERROR(INDEX('APT Data'!$A89:$AF89,MATCH('Calcs - New values'!L$3,'APT Data'!$A$1:$AF$1,0))+((('Calcs - ACA values'!J91)-(INDEX('APT Data'!$A89:$AF89,MATCH('Calcs - New values'!L$3,'APT Data'!$A$1:$AF$1,0))))*$A$1),'Calcs - ACA values'!J91*$A$1)</f>
        <v>638.87040000000002</v>
      </c>
      <c r="M91" s="27">
        <f>IFERROR(INDEX('APT Data'!$A89:$AF89,MATCH('Calcs - New values'!M$3,'APT Data'!$A$1:$AF$1,0))+((('Calcs - ACA values'!K91)-(INDEX('APT Data'!$A89:$AF89,MATCH('Calcs - New values'!M$3,'APT Data'!$A$1:$AF$1,0))))*$A$1),'Calcs - ACA values'!K91*$A$1)</f>
        <v>891.32354999999995</v>
      </c>
      <c r="N91" s="27">
        <f>IFERROR(INDEX('APT Data'!$A89:$AF89,MATCH('Calcs - New values'!N$3,'APT Data'!$A$1:$AF$1,0))+((('Calcs - ACA values'!L91)-(INDEX('APT Data'!$A89:$AF89,MATCH('Calcs - New values'!N$3,'APT Data'!$A$1:$AF$1,0))))*$A$1),'Calcs - ACA values'!L91*$A$1)</f>
        <v>489.45825000000002</v>
      </c>
      <c r="O91" s="27">
        <f>IFERROR(INDEX('APT Data'!$A89:$AF89,MATCH('Calcs - New values'!O$3,'APT Data'!$A$1:$AF$1,0))+((('Calcs - ACA values'!M91)-(INDEX('APT Data'!$A89:$AF89,MATCH('Calcs - New values'!O$3,'APT Data'!$A$1:$AF$1,0))))*$A$1),'Calcs - ACA values'!M91*$A$1)</f>
        <v>700.69860000000006</v>
      </c>
      <c r="P91" s="27">
        <f>IFERROR(INDEX('APT Data'!$A89:$AF89,MATCH('Calcs - New values'!P$3,'APT Data'!$A$1:$AF$1,0))+((('Calcs - ACA values'!N91)-(INDEX('APT Data'!$A89:$AF89,MATCH('Calcs - New values'!P$3,'APT Data'!$A$1:$AF$1,0))))*$A$1),'Calcs - ACA values'!N91*$A$1)</f>
        <v>458.54415</v>
      </c>
      <c r="Q91" s="27">
        <f>IFERROR(INDEX('APT Data'!$A89:$AF89,MATCH('Calcs - New values'!Q$3,'APT Data'!$A$1:$AF$1,0))+((('Calcs - ACA values'!O91)-(INDEX('APT Data'!$A89:$AF89,MATCH('Calcs - New values'!Q$3,'APT Data'!$A$1:$AF$1,0))))*$A$1),'Calcs - ACA values'!O91*$A$1)</f>
        <v>649.17809999999997</v>
      </c>
      <c r="R91" s="27">
        <f>IFERROR(INDEX('APT Data'!$A89:$AF89,MATCH('Calcs - New values'!R$3,'APT Data'!$A$1:$AF$1,0))+((('Calcs - ACA values'!P91)-(INDEX('APT Data'!$A89:$AF89,MATCH('Calcs - New values'!R$3,'APT Data'!$A$1:$AF$1,0))))*$A$1),'Calcs - ACA values'!P91*$A$1)</f>
        <v>422.48070000000001</v>
      </c>
      <c r="S91" s="27">
        <f>IFERROR(INDEX('APT Data'!$A89:$AF89,MATCH('Calcs - New values'!S$3,'APT Data'!$A$1:$AF$1,0))+((('Calcs - ACA values'!Q91)-(INDEX('APT Data'!$A89:$AF89,MATCH('Calcs - New values'!S$3,'APT Data'!$A$1:$AF$1,0))))*$A$1),'Calcs - ACA values'!Q91*$A$1)</f>
        <v>597.6576</v>
      </c>
      <c r="T91" s="27">
        <f>IFERROR(INDEX('APT Data'!$A89:$AF89,MATCH('Calcs - New values'!T$3,'APT Data'!$A$1:$AF$1,0))+((('Calcs - ACA values'!R91)-(INDEX('APT Data'!$A89:$AF89,MATCH('Calcs - New values'!T$3,'APT Data'!$A$1:$AF$1,0))))*$A$1),'Calcs - ACA values'!R91*$A$1)</f>
        <v>267.91019999999997</v>
      </c>
      <c r="U91" s="27">
        <f>IFERROR(INDEX('APT Data'!$A89:$AF89,MATCH('Calcs - New values'!U$3,'APT Data'!$A$1:$AF$1,0))+((('Calcs - ACA values'!S91)-(INDEX('APT Data'!$A89:$AF89,MATCH('Calcs - New values'!U$3,'APT Data'!$A$1:$AF$1,0))))*$A$1),'Calcs - ACA values'!S91*$A$1)</f>
        <v>427.63004999999998</v>
      </c>
      <c r="V91" s="27">
        <f>IFERROR(INDEX('APT Data'!$A89:$AF89,MATCH('Calcs - New values'!V$3,'APT Data'!$A$1:$AF$1,0))+((('Calcs - ACA values'!T91)-(INDEX('APT Data'!$A89:$AF89,MATCH('Calcs - New values'!V$3,'APT Data'!$A$1:$AF$1,0))))*$A$1),'Calcs - ACA values'!T91*$A$1)</f>
        <v>221.54804999999999</v>
      </c>
      <c r="W91" s="27">
        <f>IFERROR(INDEX('APT Data'!$A89:$AF89,MATCH('Calcs - New values'!W$3,'APT Data'!$A$1:$AF$1,0))+((('Calcs - ACA values'!U91)-(INDEX('APT Data'!$A89:$AF89,MATCH('Calcs - New values'!W$3,'APT Data'!$A$1:$AF$1,0))))*$A$1),'Calcs - ACA values'!U91*$A$1)</f>
        <v>319.43970000000002</v>
      </c>
      <c r="X91" s="27">
        <f>IFERROR(INDEX('APT Data'!$A89:$AF89,MATCH('Calcs - New values'!X$3,'APT Data'!$A$1:$AF$1,0))+((('Calcs - ACA values'!V91)-(INDEX('APT Data'!$A89:$AF89,MATCH('Calcs - New values'!X$3,'APT Data'!$A$1:$AF$1,0))))*$A$1),'Calcs - ACA values'!V91*$A$1)</f>
        <v>1128.3286499999999</v>
      </c>
      <c r="Y91" s="27">
        <f>IFERROR(INDEX('APT Data'!$A89:$AF89,MATCH('Calcs - New values'!Y$3,'APT Data'!$A$1:$AF$1,0))+((('Calcs - ACA values'!W91)-(INDEX('APT Data'!$A89:$AF89,MATCH('Calcs - New values'!Y$3,'APT Data'!$A$1:$AF$1,0))))*$A$1),'Calcs - ACA values'!W91*$A$1)</f>
        <v>1710.5291999999999</v>
      </c>
      <c r="Z91" s="27">
        <f>IFERROR(INDEX('APT Data'!$A89:$AF89,MATCH('Calcs - New values'!Z$3,'APT Data'!$A$1:$AF$1,0))+((('Calcs - ACA values'!X91)-(INDEX('APT Data'!$A89:$AF89,MATCH('Calcs - New values'!Z$3,'APT Data'!$A$1:$AF$1,0))))*$A$1),'Calcs - ACA values'!X91*$A$1)</f>
        <v>566.74350000000004</v>
      </c>
      <c r="AA91" s="27">
        <f>IFERROR(INDEX('APT Data'!$A89:$AF89,MATCH('Calcs - New values'!AA$3,'APT Data'!$A$1:$AF$1,0))+((('Calcs - ACA values'!Y91)-(INDEX('APT Data'!$A89:$AF89,MATCH('Calcs - New values'!AA$3,'APT Data'!$A$1:$AF$1,0))))*$A$1),'Calcs - ACA values'!Y91*$A$1)</f>
        <v>1530.2029499999999</v>
      </c>
      <c r="AB91" s="27">
        <f>IFERROR(INDEX('APT Data'!$A89:$AF89,MATCH('Calcs - New values'!AB$3,'APT Data'!$A$1:$AF$1,0))+((('Calcs - ACA values'!Z91)-(INDEX('APT Data'!$A89:$AF89,MATCH('Calcs - New values'!AB$3,'APT Data'!$A$1:$AF$1,0))))*$A$1),'Calcs - ACA values'!Z91*$A$1)</f>
        <v>121385.47500000001</v>
      </c>
      <c r="AC91" s="27">
        <f>IFERROR(INDEX('APT Data'!$A89:$AF89,MATCH('Calcs - New values'!AC$3,'APT Data'!$A$1:$AF$1,0))+((('Calcs - ACA values'!AA91)-(INDEX('APT Data'!$A89:$AF89,MATCH('Calcs - New values'!AC$3,'APT Data'!$A$1:$AF$1,0))))*$A$1),'Calcs - ACA values'!AA91*$A$1)</f>
        <v>121385.47500000001</v>
      </c>
      <c r="AD91" s="27">
        <f>IFERROR(INDEX('APT Data'!$A89:$AF89,MATCH('Calcs - New values'!AD$3,'APT Data'!$A$1:$AF$1,0))+((('Calcs - ACA values'!AB91)-(INDEX('APT Data'!$A89:$AF89,MATCH('Calcs - New values'!AD$3,'APT Data'!$A$1:$AF$1,0))))*$A$1),'Calcs - ACA values'!AB91*$A$1)</f>
        <v>46369.665000000001</v>
      </c>
      <c r="AE91" s="27">
        <f>IFERROR(INDEX('APT Data'!$A89:$AF89,MATCH('Calcs - New values'!AE$3,'APT Data'!$A$1:$AF$1,0))+((('Calcs - ACA values'!AC91)-(INDEX('APT Data'!$A89:$AF89,MATCH('Calcs - New values'!AE$3,'APT Data'!$A$1:$AF$1,0))))*$A$1),'Calcs - ACA values'!AC91*$A$1)</f>
        <v>72130.590000000011</v>
      </c>
      <c r="AF91" s="27">
        <f>IFERROR(INDEX('APT Data'!$A89:$AF89,MATCH('Calcs - New values'!AF$3,'APT Data'!$A$1:$AF$1,0))+((('Calcs - ACA values'!AD91)-(INDEX('APT Data'!$A89:$AF89,MATCH('Calcs - New values'!AF$3,'APT Data'!$A$1:$AF$1,0))))*$A$1),'Calcs - ACA values'!AD91*$A$1)</f>
        <v>0</v>
      </c>
      <c r="AG91" s="27">
        <f>IFERROR(INDEX('APT Data'!$A89:$AF89,MATCH('Calcs - New values'!AG$3,'APT Data'!$A$1:$AF$1,0))+((('Calcs - ACA values'!AE91)-(INDEX('APT Data'!$A89:$AF89,MATCH('Calcs - New values'!AG$3,'APT Data'!$A$1:$AF$1,0))))*$A$1),'Calcs - ACA values'!AE91*$A$1)</f>
        <v>927.39599999999996</v>
      </c>
      <c r="AH91" s="27">
        <f>IFERROR(INDEX('APT Data'!$A89:$AF89,MATCH('Calcs - New values'!AH$3,'APT Data'!$A$1:$AF$1,0))+((('Calcs - ACA values'!AF91)-(INDEX('APT Data'!$A89:$AF89,MATCH('Calcs - New values'!AH$3,'APT Data'!$A$1:$AF$1,0))))*$A$1),'Calcs - ACA values'!AF91*$A$1)</f>
        <v>1329.2613000000001</v>
      </c>
    </row>
    <row r="92" spans="1:34" x14ac:dyDescent="0.35">
      <c r="A92" s="11">
        <v>826</v>
      </c>
      <c r="B92" s="11" t="b">
        <f>A92='Calcs - ACA values'!A92</f>
        <v>1</v>
      </c>
      <c r="C92" s="11" t="b">
        <f>A92='APT Data'!A90</f>
        <v>1</v>
      </c>
      <c r="D92" s="18" t="s">
        <v>94</v>
      </c>
      <c r="E92" s="27">
        <f>IFERROR(INDEX('APT Data'!$A90:$AF90,MATCH('Calcs - New values'!E$3,'APT Data'!$A$1:$AF$1,0))+((('Calcs - ACA values'!C92)-(INDEX('APT Data'!$A90:$AF90,MATCH('Calcs - New values'!E$3,'APT Data'!$A$1:$AF$1,0))))*$A$1),'Calcs - ACA values'!C92*$A$1)</f>
        <v>3197.6705670165002</v>
      </c>
      <c r="F92" s="27">
        <f>IFERROR(INDEX('APT Data'!$A90:$AF90,MATCH('Calcs - New values'!F$3,'APT Data'!$A$1:$AF$1,0))+((('Calcs - ACA values'!D92)-(INDEX('APT Data'!$A90:$AF90,MATCH('Calcs - New values'!F$3,'APT Data'!$A$1:$AF$1,0))))*$A$1),'Calcs - ACA values'!D92*$A$1)</f>
        <v>4509.0123913545003</v>
      </c>
      <c r="G92" s="27">
        <f>IFERROR(INDEX('APT Data'!$A90:$AF90,MATCH('Calcs - New values'!G$3,'APT Data'!$A$1:$AF$1,0))+((('Calcs - ACA values'!E92)-(INDEX('APT Data'!$A90:$AF90,MATCH('Calcs - New values'!G$3,'APT Data'!$A$1:$AF$1,0))))*$A$1),'Calcs - ACA values'!E92*$A$1)</f>
        <v>5082.2052982190007</v>
      </c>
      <c r="H92" s="27">
        <f>IFERROR(INDEX('APT Data'!$A90:$AF90,MATCH('Calcs - New values'!H$3,'APT Data'!$A$1:$AF$1,0))+((('Calcs - ACA values'!F92)-(INDEX('APT Data'!$A90:$AF90,MATCH('Calcs - New values'!H$3,'APT Data'!$A$1:$AF$1,0))))*$A$1),'Calcs - ACA values'!F92*$A$1)</f>
        <v>591.46224999999993</v>
      </c>
      <c r="I92" s="27">
        <f>IFERROR(INDEX('APT Data'!$A90:$AF90,MATCH('Calcs - New values'!I$3,'APT Data'!$A$1:$AF$1,0))+((('Calcs - ACA values'!G92)-(INDEX('APT Data'!$A90:$AF90,MATCH('Calcs - New values'!I$3,'APT Data'!$A$1:$AF$1,0))))*$A$1),'Calcs - ACA values'!G92*$A$1)</f>
        <v>864.04919999999993</v>
      </c>
      <c r="J92" s="27">
        <f>IFERROR(INDEX('APT Data'!$A90:$AF90,MATCH('Calcs - New values'!J$3,'APT Data'!$A$1:$AF$1,0))+((('Calcs - ACA values'!H92)-(INDEX('APT Data'!$A90:$AF90,MATCH('Calcs - New values'!J$3,'APT Data'!$A$1:$AF$1,0))))*$A$1),'Calcs - ACA values'!H92*$A$1)</f>
        <v>473.16979999999995</v>
      </c>
      <c r="K92" s="27">
        <f>IFERROR(INDEX('APT Data'!$A90:$AF90,MATCH('Calcs - New values'!K$3,'APT Data'!$A$1:$AF$1,0))+((('Calcs - ACA values'!I92)-(INDEX('APT Data'!$A90:$AF90,MATCH('Calcs - New values'!K$3,'APT Data'!$A$1:$AF$1,0))))*$A$1),'Calcs - ACA values'!I92*$A$1)</f>
        <v>473.16979999999995</v>
      </c>
      <c r="L92" s="27">
        <f>IFERROR(INDEX('APT Data'!$A90:$AF90,MATCH('Calcs - New values'!L$3,'APT Data'!$A$1:$AF$1,0))+((('Calcs - ACA values'!J92)-(INDEX('APT Data'!$A90:$AF90,MATCH('Calcs - New values'!L$3,'APT Data'!$A$1:$AF$1,0))))*$A$1),'Calcs - ACA values'!J92*$A$1)</f>
        <v>637.75059999999996</v>
      </c>
      <c r="M92" s="27">
        <f>IFERROR(INDEX('APT Data'!$A90:$AF90,MATCH('Calcs - New values'!M$3,'APT Data'!$A$1:$AF$1,0))+((('Calcs - ACA values'!K92)-(INDEX('APT Data'!$A90:$AF90,MATCH('Calcs - New values'!M$3,'APT Data'!$A$1:$AF$1,0))))*$A$1),'Calcs - ACA values'!K92*$A$1)</f>
        <v>889.76495</v>
      </c>
      <c r="N92" s="27">
        <f>IFERROR(INDEX('APT Data'!$A90:$AF90,MATCH('Calcs - New values'!N$3,'APT Data'!$A$1:$AF$1,0))+((('Calcs - ACA values'!L92)-(INDEX('APT Data'!$A90:$AF90,MATCH('Calcs - New values'!N$3,'APT Data'!$A$1:$AF$1,0))))*$A$1),'Calcs - ACA values'!L92*$A$1)</f>
        <v>488.59924999999998</v>
      </c>
      <c r="O92" s="27">
        <f>IFERROR(INDEX('APT Data'!$A90:$AF90,MATCH('Calcs - New values'!O$3,'APT Data'!$A$1:$AF$1,0))+((('Calcs - ACA values'!M92)-(INDEX('APT Data'!$A90:$AF90,MATCH('Calcs - New values'!O$3,'APT Data'!$A$1:$AF$1,0))))*$A$1),'Calcs - ACA values'!M92*$A$1)</f>
        <v>699.46839999999997</v>
      </c>
      <c r="P92" s="27">
        <f>IFERROR(INDEX('APT Data'!$A90:$AF90,MATCH('Calcs - New values'!P$3,'APT Data'!$A$1:$AF$1,0))+((('Calcs - ACA values'!N92)-(INDEX('APT Data'!$A90:$AF90,MATCH('Calcs - New values'!P$3,'APT Data'!$A$1:$AF$1,0))))*$A$1),'Calcs - ACA values'!N92*$A$1)</f>
        <v>457.74034999999998</v>
      </c>
      <c r="Q92" s="27">
        <f>IFERROR(INDEX('APT Data'!$A90:$AF90,MATCH('Calcs - New values'!Q$3,'APT Data'!$A$1:$AF$1,0))+((('Calcs - ACA values'!O92)-(INDEX('APT Data'!$A90:$AF90,MATCH('Calcs - New values'!Q$3,'APT Data'!$A$1:$AF$1,0))))*$A$1),'Calcs - ACA values'!O92*$A$1)</f>
        <v>648.03689999999995</v>
      </c>
      <c r="R92" s="27">
        <f>IFERROR(INDEX('APT Data'!$A90:$AF90,MATCH('Calcs - New values'!R$3,'APT Data'!$A$1:$AF$1,0))+((('Calcs - ACA values'!P92)-(INDEX('APT Data'!$A90:$AF90,MATCH('Calcs - New values'!R$3,'APT Data'!$A$1:$AF$1,0))))*$A$1),'Calcs - ACA values'!P92*$A$1)</f>
        <v>421.73829999999998</v>
      </c>
      <c r="S92" s="27">
        <f>IFERROR(INDEX('APT Data'!$A90:$AF90,MATCH('Calcs - New values'!S$3,'APT Data'!$A$1:$AF$1,0))+((('Calcs - ACA values'!Q92)-(INDEX('APT Data'!$A90:$AF90,MATCH('Calcs - New values'!S$3,'APT Data'!$A$1:$AF$1,0))))*$A$1),'Calcs - ACA values'!Q92*$A$1)</f>
        <v>596.60539999999992</v>
      </c>
      <c r="T92" s="27">
        <f>IFERROR(INDEX('APT Data'!$A90:$AF90,MATCH('Calcs - New values'!T$3,'APT Data'!$A$1:$AF$1,0))+((('Calcs - ACA values'!R92)-(INDEX('APT Data'!$A90:$AF90,MATCH('Calcs - New values'!T$3,'APT Data'!$A$1:$AF$1,0))))*$A$1),'Calcs - ACA values'!R92*$A$1)</f>
        <v>267.44380000000001</v>
      </c>
      <c r="U92" s="27">
        <f>IFERROR(INDEX('APT Data'!$A90:$AF90,MATCH('Calcs - New values'!U$3,'APT Data'!$A$1:$AF$1,0))+((('Calcs - ACA values'!S92)-(INDEX('APT Data'!$A90:$AF90,MATCH('Calcs - New values'!U$3,'APT Data'!$A$1:$AF$1,0))))*$A$1),'Calcs - ACA values'!S92*$A$1)</f>
        <v>426.88144999999997</v>
      </c>
      <c r="V92" s="27">
        <f>IFERROR(INDEX('APT Data'!$A90:$AF90,MATCH('Calcs - New values'!V$3,'APT Data'!$A$1:$AF$1,0))+((('Calcs - ACA values'!T92)-(INDEX('APT Data'!$A90:$AF90,MATCH('Calcs - New values'!V$3,'APT Data'!$A$1:$AF$1,0))))*$A$1),'Calcs - ACA values'!T92*$A$1)</f>
        <v>221.15544999999997</v>
      </c>
      <c r="W92" s="27">
        <f>IFERROR(INDEX('APT Data'!$A90:$AF90,MATCH('Calcs - New values'!W$3,'APT Data'!$A$1:$AF$1,0))+((('Calcs - ACA values'!U92)-(INDEX('APT Data'!$A90:$AF90,MATCH('Calcs - New values'!W$3,'APT Data'!$A$1:$AF$1,0))))*$A$1),'Calcs - ACA values'!U92*$A$1)</f>
        <v>318.87529999999998</v>
      </c>
      <c r="X92" s="27">
        <f>IFERROR(INDEX('APT Data'!$A90:$AF90,MATCH('Calcs - New values'!X$3,'APT Data'!$A$1:$AF$1,0))+((('Calcs - ACA values'!V92)-(INDEX('APT Data'!$A90:$AF90,MATCH('Calcs - New values'!X$3,'APT Data'!$A$1:$AF$1,0))))*$A$1),'Calcs - ACA values'!V92*$A$1)</f>
        <v>1126.3498499999998</v>
      </c>
      <c r="Y92" s="27">
        <f>IFERROR(INDEX('APT Data'!$A90:$AF90,MATCH('Calcs - New values'!Y$3,'APT Data'!$A$1:$AF$1,0))+((('Calcs - ACA values'!W92)-(INDEX('APT Data'!$A90:$AF90,MATCH('Calcs - New values'!Y$3,'APT Data'!$A$1:$AF$1,0))))*$A$1),'Calcs - ACA values'!W92*$A$1)</f>
        <v>1707.5257999999999</v>
      </c>
      <c r="Z92" s="27">
        <f>IFERROR(INDEX('APT Data'!$A90:$AF90,MATCH('Calcs - New values'!Z$3,'APT Data'!$A$1:$AF$1,0))+((('Calcs - ACA values'!X92)-(INDEX('APT Data'!$A90:$AF90,MATCH('Calcs - New values'!Z$3,'APT Data'!$A$1:$AF$1,0))))*$A$1),'Calcs - ACA values'!X92*$A$1)</f>
        <v>565.74649999999997</v>
      </c>
      <c r="AA92" s="27">
        <f>IFERROR(INDEX('APT Data'!$A90:$AF90,MATCH('Calcs - New values'!AA$3,'APT Data'!$A$1:$AF$1,0))+((('Calcs - ACA values'!Y92)-(INDEX('APT Data'!$A90:$AF90,MATCH('Calcs - New values'!AA$3,'APT Data'!$A$1:$AF$1,0))))*$A$1),'Calcs - ACA values'!Y92*$A$1)</f>
        <v>1527.5155499999998</v>
      </c>
      <c r="AB92" s="27">
        <f>IFERROR(INDEX('APT Data'!$A90:$AF90,MATCH('Calcs - New values'!AB$3,'APT Data'!$A$1:$AF$1,0))+((('Calcs - ACA values'!Z92)-(INDEX('APT Data'!$A90:$AF90,MATCH('Calcs - New values'!AB$3,'APT Data'!$A$1:$AF$1,0))))*$A$1),'Calcs - ACA values'!Z92*$A$1)</f>
        <v>118137.2614</v>
      </c>
      <c r="AC92" s="27">
        <f>IFERROR(INDEX('APT Data'!$A90:$AF90,MATCH('Calcs - New values'!AC$3,'APT Data'!$A$1:$AF$1,0))+((('Calcs - ACA values'!AA92)-(INDEX('APT Data'!$A90:$AF90,MATCH('Calcs - New values'!AC$3,'APT Data'!$A$1:$AF$1,0))))*$A$1),'Calcs - ACA values'!AA92*$A$1)</f>
        <v>118137.2614</v>
      </c>
      <c r="AD92" s="27">
        <f>IFERROR(INDEX('APT Data'!$A90:$AF90,MATCH('Calcs - New values'!AD$3,'APT Data'!$A$1:$AF$1,0))+((('Calcs - ACA values'!AB92)-(INDEX('APT Data'!$A90:$AF90,MATCH('Calcs - New values'!AD$3,'APT Data'!$A$1:$AF$1,0))))*$A$1),'Calcs - ACA values'!AB92*$A$1)</f>
        <v>45128.834999999999</v>
      </c>
      <c r="AE92" s="27">
        <f>IFERROR(INDEX('APT Data'!$A90:$AF90,MATCH('Calcs - New values'!AE$3,'APT Data'!$A$1:$AF$1,0))+((('Calcs - ACA values'!AC92)-(INDEX('APT Data'!$A90:$AF90,MATCH('Calcs - New values'!AE$3,'APT Data'!$A$1:$AF$1,0))))*$A$1),'Calcs - ACA values'!AC92*$A$1)</f>
        <v>70200.41</v>
      </c>
      <c r="AF92" s="27">
        <f>IFERROR(INDEX('APT Data'!$A90:$AF90,MATCH('Calcs - New values'!AF$3,'APT Data'!$A$1:$AF$1,0))+((('Calcs - ACA values'!AD92)-(INDEX('APT Data'!$A90:$AF90,MATCH('Calcs - New values'!AF$3,'APT Data'!$A$1:$AF$1,0))))*$A$1),'Calcs - ACA values'!AD92*$A$1)</f>
        <v>0</v>
      </c>
      <c r="AG92" s="27">
        <f>IFERROR(INDEX('APT Data'!$A90:$AF90,MATCH('Calcs - New values'!AG$3,'APT Data'!$A$1:$AF$1,0))+((('Calcs - ACA values'!AE92)-(INDEX('APT Data'!$A90:$AF90,MATCH('Calcs - New values'!AG$3,'APT Data'!$A$1:$AF$1,0))))*$A$1),'Calcs - ACA values'!AE92*$A$1)</f>
        <v>925.76699999999994</v>
      </c>
      <c r="AH92" s="27">
        <f>IFERROR(INDEX('APT Data'!$A90:$AF90,MATCH('Calcs - New values'!AH$3,'APT Data'!$A$1:$AF$1,0))+((('Calcs - ACA values'!AF92)-(INDEX('APT Data'!$A90:$AF90,MATCH('Calcs - New values'!AH$3,'APT Data'!$A$1:$AF$1,0))))*$A$1),'Calcs - ACA values'!AF92*$A$1)</f>
        <v>1326.9326999999998</v>
      </c>
    </row>
    <row r="93" spans="1:34" x14ac:dyDescent="0.35">
      <c r="A93" s="11">
        <v>830</v>
      </c>
      <c r="B93" s="11" t="b">
        <f>A93='Calcs - ACA values'!A93</f>
        <v>1</v>
      </c>
      <c r="C93" s="11" t="b">
        <f>A93='APT Data'!A91</f>
        <v>1</v>
      </c>
      <c r="D93" s="18" t="s">
        <v>95</v>
      </c>
      <c r="E93" s="27">
        <f>IFERROR(INDEX('APT Data'!$A91:$AF91,MATCH('Calcs - New values'!E$3,'APT Data'!$A$1:$AF$1,0))+((('Calcs - ACA values'!C93)-(INDEX('APT Data'!$A91:$AF91,MATCH('Calcs - New values'!E$3,'APT Data'!$A$1:$AF$1,0))))*$A$1),'Calcs - ACA values'!C93*$A$1)</f>
        <v>3123</v>
      </c>
      <c r="F93" s="27">
        <f>IFERROR(INDEX('APT Data'!$A91:$AF91,MATCH('Calcs - New values'!F$3,'APT Data'!$A$1:$AF$1,0))+((('Calcs - ACA values'!D93)-(INDEX('APT Data'!$A91:$AF91,MATCH('Calcs - New values'!F$3,'APT Data'!$A$1:$AF$1,0))))*$A$1),'Calcs - ACA values'!D93*$A$1)</f>
        <v>4404</v>
      </c>
      <c r="G93" s="27">
        <f>IFERROR(INDEX('APT Data'!$A91:$AF91,MATCH('Calcs - New values'!G$3,'APT Data'!$A$1:$AF$1,0))+((('Calcs - ACA values'!E93)-(INDEX('APT Data'!$A91:$AF91,MATCH('Calcs - New values'!G$3,'APT Data'!$A$1:$AF$1,0))))*$A$1),'Calcs - ACA values'!E93*$A$1)</f>
        <v>4963</v>
      </c>
      <c r="H93" s="27">
        <f>IFERROR(INDEX('APT Data'!$A91:$AF91,MATCH('Calcs - New values'!H$3,'APT Data'!$A$1:$AF$1,0))+((('Calcs - ACA values'!F93)-(INDEX('APT Data'!$A91:$AF91,MATCH('Calcs - New values'!H$3,'APT Data'!$A$1:$AF$1,0))))*$A$1),'Calcs - ACA values'!F93*$A$1)</f>
        <v>575</v>
      </c>
      <c r="I93" s="27">
        <f>IFERROR(INDEX('APT Data'!$A91:$AF91,MATCH('Calcs - New values'!I$3,'APT Data'!$A$1:$AF$1,0))+((('Calcs - ACA values'!G93)-(INDEX('APT Data'!$A91:$AF91,MATCH('Calcs - New values'!I$3,'APT Data'!$A$1:$AF$1,0))))*$A$1),'Calcs - ACA values'!G93*$A$1)</f>
        <v>840</v>
      </c>
      <c r="J93" s="27">
        <f>IFERROR(INDEX('APT Data'!$A91:$AF91,MATCH('Calcs - New values'!J$3,'APT Data'!$A$1:$AF$1,0))+((('Calcs - ACA values'!H93)-(INDEX('APT Data'!$A91:$AF91,MATCH('Calcs - New values'!J$3,'APT Data'!$A$1:$AF$1,0))))*$A$1),'Calcs - ACA values'!H93*$A$1)</f>
        <v>460</v>
      </c>
      <c r="K93" s="27">
        <f>IFERROR(INDEX('APT Data'!$A91:$AF91,MATCH('Calcs - New values'!K$3,'APT Data'!$A$1:$AF$1,0))+((('Calcs - ACA values'!I93)-(INDEX('APT Data'!$A91:$AF91,MATCH('Calcs - New values'!K$3,'APT Data'!$A$1:$AF$1,0))))*$A$1),'Calcs - ACA values'!I93*$A$1)</f>
        <v>460</v>
      </c>
      <c r="L93" s="27">
        <f>IFERROR(INDEX('APT Data'!$A91:$AF91,MATCH('Calcs - New values'!L$3,'APT Data'!$A$1:$AF$1,0))+((('Calcs - ACA values'!J93)-(INDEX('APT Data'!$A91:$AF91,MATCH('Calcs - New values'!L$3,'APT Data'!$A$1:$AF$1,0))))*$A$1),'Calcs - ACA values'!J93*$A$1)</f>
        <v>620</v>
      </c>
      <c r="M93" s="27">
        <f>IFERROR(INDEX('APT Data'!$A91:$AF91,MATCH('Calcs - New values'!M$3,'APT Data'!$A$1:$AF$1,0))+((('Calcs - ACA values'!K93)-(INDEX('APT Data'!$A91:$AF91,MATCH('Calcs - New values'!M$3,'APT Data'!$A$1:$AF$1,0))))*$A$1),'Calcs - ACA values'!K93*$A$1)</f>
        <v>865</v>
      </c>
      <c r="N93" s="27">
        <f>IFERROR(INDEX('APT Data'!$A91:$AF91,MATCH('Calcs - New values'!N$3,'APT Data'!$A$1:$AF$1,0))+((('Calcs - ACA values'!L93)-(INDEX('APT Data'!$A91:$AF91,MATCH('Calcs - New values'!N$3,'APT Data'!$A$1:$AF$1,0))))*$A$1),'Calcs - ACA values'!L93*$A$1)</f>
        <v>475</v>
      </c>
      <c r="O93" s="27">
        <f>IFERROR(INDEX('APT Data'!$A91:$AF91,MATCH('Calcs - New values'!O$3,'APT Data'!$A$1:$AF$1,0))+((('Calcs - ACA values'!M93)-(INDEX('APT Data'!$A91:$AF91,MATCH('Calcs - New values'!O$3,'APT Data'!$A$1:$AF$1,0))))*$A$1),'Calcs - ACA values'!M93*$A$1)</f>
        <v>680</v>
      </c>
      <c r="P93" s="27">
        <f>IFERROR(INDEX('APT Data'!$A91:$AF91,MATCH('Calcs - New values'!P$3,'APT Data'!$A$1:$AF$1,0))+((('Calcs - ACA values'!N93)-(INDEX('APT Data'!$A91:$AF91,MATCH('Calcs - New values'!P$3,'APT Data'!$A$1:$AF$1,0))))*$A$1),'Calcs - ACA values'!N93*$A$1)</f>
        <v>445</v>
      </c>
      <c r="Q93" s="27">
        <f>IFERROR(INDEX('APT Data'!$A91:$AF91,MATCH('Calcs - New values'!Q$3,'APT Data'!$A$1:$AF$1,0))+((('Calcs - ACA values'!O93)-(INDEX('APT Data'!$A91:$AF91,MATCH('Calcs - New values'!Q$3,'APT Data'!$A$1:$AF$1,0))))*$A$1),'Calcs - ACA values'!O93*$A$1)</f>
        <v>630</v>
      </c>
      <c r="R93" s="27">
        <f>IFERROR(INDEX('APT Data'!$A91:$AF91,MATCH('Calcs - New values'!R$3,'APT Data'!$A$1:$AF$1,0))+((('Calcs - ACA values'!P93)-(INDEX('APT Data'!$A91:$AF91,MATCH('Calcs - New values'!R$3,'APT Data'!$A$1:$AF$1,0))))*$A$1),'Calcs - ACA values'!P93*$A$1)</f>
        <v>410</v>
      </c>
      <c r="S93" s="27">
        <f>IFERROR(INDEX('APT Data'!$A91:$AF91,MATCH('Calcs - New values'!S$3,'APT Data'!$A$1:$AF$1,0))+((('Calcs - ACA values'!Q93)-(INDEX('APT Data'!$A91:$AF91,MATCH('Calcs - New values'!S$3,'APT Data'!$A$1:$AF$1,0))))*$A$1),'Calcs - ACA values'!Q93*$A$1)</f>
        <v>580</v>
      </c>
      <c r="T93" s="27">
        <f>IFERROR(INDEX('APT Data'!$A91:$AF91,MATCH('Calcs - New values'!T$3,'APT Data'!$A$1:$AF$1,0))+((('Calcs - ACA values'!R93)-(INDEX('APT Data'!$A91:$AF91,MATCH('Calcs - New values'!T$3,'APT Data'!$A$1:$AF$1,0))))*$A$1),'Calcs - ACA values'!R93*$A$1)</f>
        <v>260</v>
      </c>
      <c r="U93" s="27">
        <f>IFERROR(INDEX('APT Data'!$A91:$AF91,MATCH('Calcs - New values'!U$3,'APT Data'!$A$1:$AF$1,0))+((('Calcs - ACA values'!S93)-(INDEX('APT Data'!$A91:$AF91,MATCH('Calcs - New values'!U$3,'APT Data'!$A$1:$AF$1,0))))*$A$1),'Calcs - ACA values'!S93*$A$1)</f>
        <v>415</v>
      </c>
      <c r="V93" s="27">
        <f>IFERROR(INDEX('APT Data'!$A91:$AF91,MATCH('Calcs - New values'!V$3,'APT Data'!$A$1:$AF$1,0))+((('Calcs - ACA values'!T93)-(INDEX('APT Data'!$A91:$AF91,MATCH('Calcs - New values'!V$3,'APT Data'!$A$1:$AF$1,0))))*$A$1),'Calcs - ACA values'!T93*$A$1)</f>
        <v>215</v>
      </c>
      <c r="W93" s="27">
        <f>IFERROR(INDEX('APT Data'!$A91:$AF91,MATCH('Calcs - New values'!W$3,'APT Data'!$A$1:$AF$1,0))+((('Calcs - ACA values'!U93)-(INDEX('APT Data'!$A91:$AF91,MATCH('Calcs - New values'!W$3,'APT Data'!$A$1:$AF$1,0))))*$A$1),'Calcs - ACA values'!U93*$A$1)</f>
        <v>310</v>
      </c>
      <c r="X93" s="27">
        <f>IFERROR(INDEX('APT Data'!$A91:$AF91,MATCH('Calcs - New values'!X$3,'APT Data'!$A$1:$AF$1,0))+((('Calcs - ACA values'!V93)-(INDEX('APT Data'!$A91:$AF91,MATCH('Calcs - New values'!X$3,'APT Data'!$A$1:$AF$1,0))))*$A$1),'Calcs - ACA values'!V93*$A$1)</f>
        <v>1095</v>
      </c>
      <c r="Y93" s="27">
        <f>IFERROR(INDEX('APT Data'!$A91:$AF91,MATCH('Calcs - New values'!Y$3,'APT Data'!$A$1:$AF$1,0))+((('Calcs - ACA values'!W93)-(INDEX('APT Data'!$A91:$AF91,MATCH('Calcs - New values'!Y$3,'APT Data'!$A$1:$AF$1,0))))*$A$1),'Calcs - ACA values'!W93*$A$1)</f>
        <v>1660</v>
      </c>
      <c r="Z93" s="27">
        <f>IFERROR(INDEX('APT Data'!$A91:$AF91,MATCH('Calcs - New values'!Z$3,'APT Data'!$A$1:$AF$1,0))+((('Calcs - ACA values'!X93)-(INDEX('APT Data'!$A91:$AF91,MATCH('Calcs - New values'!Z$3,'APT Data'!$A$1:$AF$1,0))))*$A$1),'Calcs - ACA values'!X93*$A$1)</f>
        <v>550</v>
      </c>
      <c r="AA93" s="27">
        <f>IFERROR(INDEX('APT Data'!$A91:$AF91,MATCH('Calcs - New values'!AA$3,'APT Data'!$A$1:$AF$1,0))+((('Calcs - ACA values'!Y93)-(INDEX('APT Data'!$A91:$AF91,MATCH('Calcs - New values'!AA$3,'APT Data'!$A$1:$AF$1,0))))*$A$1),'Calcs - ACA values'!Y93*$A$1)</f>
        <v>1485</v>
      </c>
      <c r="AB93" s="27">
        <f>IFERROR(INDEX('APT Data'!$A91:$AF91,MATCH('Calcs - New values'!AB$3,'APT Data'!$A$1:$AF$1,0))+((('Calcs - ACA values'!Z93)-(INDEX('APT Data'!$A91:$AF91,MATCH('Calcs - New values'!AB$3,'APT Data'!$A$1:$AF$1,0))))*$A$1),'Calcs - ACA values'!Z93*$A$1)</f>
        <v>117800</v>
      </c>
      <c r="AC93" s="27">
        <f>IFERROR(INDEX('APT Data'!$A91:$AF91,MATCH('Calcs - New values'!AC$3,'APT Data'!$A$1:$AF$1,0))+((('Calcs - ACA values'!AA93)-(INDEX('APT Data'!$A91:$AF91,MATCH('Calcs - New values'!AC$3,'APT Data'!$A$1:$AF$1,0))))*$A$1),'Calcs - ACA values'!AA93*$A$1)</f>
        <v>117800</v>
      </c>
      <c r="AD93" s="27">
        <f>IFERROR(INDEX('APT Data'!$A91:$AF91,MATCH('Calcs - New values'!AD$3,'APT Data'!$A$1:$AF$1,0))+((('Calcs - ACA values'!AB93)-(INDEX('APT Data'!$A91:$AF91,MATCH('Calcs - New values'!AD$3,'APT Data'!$A$1:$AF$1,0))))*$A$1),'Calcs - ACA values'!AB93*$A$1)</f>
        <v>45000</v>
      </c>
      <c r="AE93" s="27">
        <f>IFERROR(INDEX('APT Data'!$A91:$AF91,MATCH('Calcs - New values'!AE$3,'APT Data'!$A$1:$AF$1,0))+((('Calcs - ACA values'!AC93)-(INDEX('APT Data'!$A91:$AF91,MATCH('Calcs - New values'!AE$3,'APT Data'!$A$1:$AF$1,0))))*$A$1),'Calcs - ACA values'!AC93*$A$1)</f>
        <v>70000</v>
      </c>
      <c r="AF93" s="27">
        <f>IFERROR(INDEX('APT Data'!$A91:$AF91,MATCH('Calcs - New values'!AF$3,'APT Data'!$A$1:$AF$1,0))+((('Calcs - ACA values'!AD93)-(INDEX('APT Data'!$A91:$AF91,MATCH('Calcs - New values'!AF$3,'APT Data'!$A$1:$AF$1,0))))*$A$1),'Calcs - ACA values'!AD93*$A$1)</f>
        <v>0</v>
      </c>
      <c r="AG93" s="27">
        <f>IFERROR(INDEX('APT Data'!$A91:$AF91,MATCH('Calcs - New values'!AG$3,'APT Data'!$A$1:$AF$1,0))+((('Calcs - ACA values'!AE93)-(INDEX('APT Data'!$A91:$AF91,MATCH('Calcs - New values'!AG$3,'APT Data'!$A$1:$AF$1,0))))*$A$1),'Calcs - ACA values'!AE93*$A$1)</f>
        <v>900</v>
      </c>
      <c r="AH93" s="27">
        <f>IFERROR(INDEX('APT Data'!$A91:$AF91,MATCH('Calcs - New values'!AH$3,'APT Data'!$A$1:$AF$1,0))+((('Calcs - ACA values'!AF93)-(INDEX('APT Data'!$A91:$AF91,MATCH('Calcs - New values'!AH$3,'APT Data'!$A$1:$AF$1,0))))*$A$1),'Calcs - ACA values'!AF93*$A$1)</f>
        <v>1290</v>
      </c>
    </row>
    <row r="94" spans="1:34" x14ac:dyDescent="0.35">
      <c r="A94" s="11">
        <v>831</v>
      </c>
      <c r="B94" s="11" t="b">
        <f>A94='Calcs - ACA values'!A94</f>
        <v>1</v>
      </c>
      <c r="C94" s="11" t="b">
        <f>A94='APT Data'!A92</f>
        <v>1</v>
      </c>
      <c r="D94" s="18" t="s">
        <v>96</v>
      </c>
      <c r="E94" s="27">
        <f>IFERROR(INDEX('APT Data'!$A92:$AF92,MATCH('Calcs - New values'!E$3,'APT Data'!$A$1:$AF$1,0))+((('Calcs - ACA values'!C94)-(INDEX('APT Data'!$A92:$AF92,MATCH('Calcs - New values'!E$3,'APT Data'!$A$1:$AF$1,0))))*$A$1),'Calcs - ACA values'!C94*$A$1)</f>
        <v>3123</v>
      </c>
      <c r="F94" s="27">
        <f>IFERROR(INDEX('APT Data'!$A92:$AF92,MATCH('Calcs - New values'!F$3,'APT Data'!$A$1:$AF$1,0))+((('Calcs - ACA values'!D94)-(INDEX('APT Data'!$A92:$AF92,MATCH('Calcs - New values'!F$3,'APT Data'!$A$1:$AF$1,0))))*$A$1),'Calcs - ACA values'!D94*$A$1)</f>
        <v>4404</v>
      </c>
      <c r="G94" s="27">
        <f>IFERROR(INDEX('APT Data'!$A92:$AF92,MATCH('Calcs - New values'!G$3,'APT Data'!$A$1:$AF$1,0))+((('Calcs - ACA values'!E94)-(INDEX('APT Data'!$A92:$AF92,MATCH('Calcs - New values'!G$3,'APT Data'!$A$1:$AF$1,0))))*$A$1),'Calcs - ACA values'!E94*$A$1)</f>
        <v>4963</v>
      </c>
      <c r="H94" s="27">
        <f>IFERROR(INDEX('APT Data'!$A92:$AF92,MATCH('Calcs - New values'!H$3,'APT Data'!$A$1:$AF$1,0))+((('Calcs - ACA values'!F94)-(INDEX('APT Data'!$A92:$AF92,MATCH('Calcs - New values'!H$3,'APT Data'!$A$1:$AF$1,0))))*$A$1),'Calcs - ACA values'!F94*$A$1)</f>
        <v>575</v>
      </c>
      <c r="I94" s="27">
        <f>IFERROR(INDEX('APT Data'!$A92:$AF92,MATCH('Calcs - New values'!I$3,'APT Data'!$A$1:$AF$1,0))+((('Calcs - ACA values'!G94)-(INDEX('APT Data'!$A92:$AF92,MATCH('Calcs - New values'!I$3,'APT Data'!$A$1:$AF$1,0))))*$A$1),'Calcs - ACA values'!G94*$A$1)</f>
        <v>840</v>
      </c>
      <c r="J94" s="27">
        <f>IFERROR(INDEX('APT Data'!$A92:$AF92,MATCH('Calcs - New values'!J$3,'APT Data'!$A$1:$AF$1,0))+((('Calcs - ACA values'!H94)-(INDEX('APT Data'!$A92:$AF92,MATCH('Calcs - New values'!J$3,'APT Data'!$A$1:$AF$1,0))))*$A$1),'Calcs - ACA values'!H94*$A$1)</f>
        <v>460</v>
      </c>
      <c r="K94" s="27">
        <f>IFERROR(INDEX('APT Data'!$A92:$AF92,MATCH('Calcs - New values'!K$3,'APT Data'!$A$1:$AF$1,0))+((('Calcs - ACA values'!I94)-(INDEX('APT Data'!$A92:$AF92,MATCH('Calcs - New values'!K$3,'APT Data'!$A$1:$AF$1,0))))*$A$1),'Calcs - ACA values'!I94*$A$1)</f>
        <v>460</v>
      </c>
      <c r="L94" s="27">
        <f>IFERROR(INDEX('APT Data'!$A92:$AF92,MATCH('Calcs - New values'!L$3,'APT Data'!$A$1:$AF$1,0))+((('Calcs - ACA values'!J94)-(INDEX('APT Data'!$A92:$AF92,MATCH('Calcs - New values'!L$3,'APT Data'!$A$1:$AF$1,0))))*$A$1),'Calcs - ACA values'!J94*$A$1)</f>
        <v>620</v>
      </c>
      <c r="M94" s="27">
        <f>IFERROR(INDEX('APT Data'!$A92:$AF92,MATCH('Calcs - New values'!M$3,'APT Data'!$A$1:$AF$1,0))+((('Calcs - ACA values'!K94)-(INDEX('APT Data'!$A92:$AF92,MATCH('Calcs - New values'!M$3,'APT Data'!$A$1:$AF$1,0))))*$A$1),'Calcs - ACA values'!K94*$A$1)</f>
        <v>865</v>
      </c>
      <c r="N94" s="27">
        <f>IFERROR(INDEX('APT Data'!$A92:$AF92,MATCH('Calcs - New values'!N$3,'APT Data'!$A$1:$AF$1,0))+((('Calcs - ACA values'!L94)-(INDEX('APT Data'!$A92:$AF92,MATCH('Calcs - New values'!N$3,'APT Data'!$A$1:$AF$1,0))))*$A$1),'Calcs - ACA values'!L94*$A$1)</f>
        <v>475</v>
      </c>
      <c r="O94" s="27">
        <f>IFERROR(INDEX('APT Data'!$A92:$AF92,MATCH('Calcs - New values'!O$3,'APT Data'!$A$1:$AF$1,0))+((('Calcs - ACA values'!M94)-(INDEX('APT Data'!$A92:$AF92,MATCH('Calcs - New values'!O$3,'APT Data'!$A$1:$AF$1,0))))*$A$1),'Calcs - ACA values'!M94*$A$1)</f>
        <v>680</v>
      </c>
      <c r="P94" s="27">
        <f>IFERROR(INDEX('APT Data'!$A92:$AF92,MATCH('Calcs - New values'!P$3,'APT Data'!$A$1:$AF$1,0))+((('Calcs - ACA values'!N94)-(INDEX('APT Data'!$A92:$AF92,MATCH('Calcs - New values'!P$3,'APT Data'!$A$1:$AF$1,0))))*$A$1),'Calcs - ACA values'!N94*$A$1)</f>
        <v>445</v>
      </c>
      <c r="Q94" s="27">
        <f>IFERROR(INDEX('APT Data'!$A92:$AF92,MATCH('Calcs - New values'!Q$3,'APT Data'!$A$1:$AF$1,0))+((('Calcs - ACA values'!O94)-(INDEX('APT Data'!$A92:$AF92,MATCH('Calcs - New values'!Q$3,'APT Data'!$A$1:$AF$1,0))))*$A$1),'Calcs - ACA values'!O94*$A$1)</f>
        <v>630</v>
      </c>
      <c r="R94" s="27">
        <f>IFERROR(INDEX('APT Data'!$A92:$AF92,MATCH('Calcs - New values'!R$3,'APT Data'!$A$1:$AF$1,0))+((('Calcs - ACA values'!P94)-(INDEX('APT Data'!$A92:$AF92,MATCH('Calcs - New values'!R$3,'APT Data'!$A$1:$AF$1,0))))*$A$1),'Calcs - ACA values'!P94*$A$1)</f>
        <v>410</v>
      </c>
      <c r="S94" s="27">
        <f>IFERROR(INDEX('APT Data'!$A92:$AF92,MATCH('Calcs - New values'!S$3,'APT Data'!$A$1:$AF$1,0))+((('Calcs - ACA values'!Q94)-(INDEX('APT Data'!$A92:$AF92,MATCH('Calcs - New values'!S$3,'APT Data'!$A$1:$AF$1,0))))*$A$1),'Calcs - ACA values'!Q94*$A$1)</f>
        <v>580</v>
      </c>
      <c r="T94" s="27">
        <f>IFERROR(INDEX('APT Data'!$A92:$AF92,MATCH('Calcs - New values'!T$3,'APT Data'!$A$1:$AF$1,0))+((('Calcs - ACA values'!R94)-(INDEX('APT Data'!$A92:$AF92,MATCH('Calcs - New values'!T$3,'APT Data'!$A$1:$AF$1,0))))*$A$1),'Calcs - ACA values'!R94*$A$1)</f>
        <v>260</v>
      </c>
      <c r="U94" s="27">
        <f>IFERROR(INDEX('APT Data'!$A92:$AF92,MATCH('Calcs - New values'!U$3,'APT Data'!$A$1:$AF$1,0))+((('Calcs - ACA values'!S94)-(INDEX('APT Data'!$A92:$AF92,MATCH('Calcs - New values'!U$3,'APT Data'!$A$1:$AF$1,0))))*$A$1),'Calcs - ACA values'!S94*$A$1)</f>
        <v>415</v>
      </c>
      <c r="V94" s="27">
        <f>IFERROR(INDEX('APT Data'!$A92:$AF92,MATCH('Calcs - New values'!V$3,'APT Data'!$A$1:$AF$1,0))+((('Calcs - ACA values'!T94)-(INDEX('APT Data'!$A92:$AF92,MATCH('Calcs - New values'!V$3,'APT Data'!$A$1:$AF$1,0))))*$A$1),'Calcs - ACA values'!T94*$A$1)</f>
        <v>215</v>
      </c>
      <c r="W94" s="27">
        <f>IFERROR(INDEX('APT Data'!$A92:$AF92,MATCH('Calcs - New values'!W$3,'APT Data'!$A$1:$AF$1,0))+((('Calcs - ACA values'!U94)-(INDEX('APT Data'!$A92:$AF92,MATCH('Calcs - New values'!W$3,'APT Data'!$A$1:$AF$1,0))))*$A$1),'Calcs - ACA values'!U94*$A$1)</f>
        <v>310</v>
      </c>
      <c r="X94" s="27">
        <f>IFERROR(INDEX('APT Data'!$A92:$AF92,MATCH('Calcs - New values'!X$3,'APT Data'!$A$1:$AF$1,0))+((('Calcs - ACA values'!V94)-(INDEX('APT Data'!$A92:$AF92,MATCH('Calcs - New values'!X$3,'APT Data'!$A$1:$AF$1,0))))*$A$1),'Calcs - ACA values'!V94*$A$1)</f>
        <v>1095</v>
      </c>
      <c r="Y94" s="27">
        <f>IFERROR(INDEX('APT Data'!$A92:$AF92,MATCH('Calcs - New values'!Y$3,'APT Data'!$A$1:$AF$1,0))+((('Calcs - ACA values'!W94)-(INDEX('APT Data'!$A92:$AF92,MATCH('Calcs - New values'!Y$3,'APT Data'!$A$1:$AF$1,0))))*$A$1),'Calcs - ACA values'!W94*$A$1)</f>
        <v>1660</v>
      </c>
      <c r="Z94" s="27">
        <f>IFERROR(INDEX('APT Data'!$A92:$AF92,MATCH('Calcs - New values'!Z$3,'APT Data'!$A$1:$AF$1,0))+((('Calcs - ACA values'!X94)-(INDEX('APT Data'!$A92:$AF92,MATCH('Calcs - New values'!Z$3,'APT Data'!$A$1:$AF$1,0))))*$A$1),'Calcs - ACA values'!X94*$A$1)</f>
        <v>550</v>
      </c>
      <c r="AA94" s="27">
        <f>IFERROR(INDEX('APT Data'!$A92:$AF92,MATCH('Calcs - New values'!AA$3,'APT Data'!$A$1:$AF$1,0))+((('Calcs - ACA values'!Y94)-(INDEX('APT Data'!$A92:$AF92,MATCH('Calcs - New values'!AA$3,'APT Data'!$A$1:$AF$1,0))))*$A$1),'Calcs - ACA values'!Y94*$A$1)</f>
        <v>1485</v>
      </c>
      <c r="AB94" s="27">
        <f>IFERROR(INDEX('APT Data'!$A92:$AF92,MATCH('Calcs - New values'!AB$3,'APT Data'!$A$1:$AF$1,0))+((('Calcs - ACA values'!Z94)-(INDEX('APT Data'!$A92:$AF92,MATCH('Calcs - New values'!AB$3,'APT Data'!$A$1:$AF$1,0))))*$A$1),'Calcs - ACA values'!Z94*$A$1)</f>
        <v>117800</v>
      </c>
      <c r="AC94" s="27">
        <f>IFERROR(INDEX('APT Data'!$A92:$AF92,MATCH('Calcs - New values'!AC$3,'APT Data'!$A$1:$AF$1,0))+((('Calcs - ACA values'!AA94)-(INDEX('APT Data'!$A92:$AF92,MATCH('Calcs - New values'!AC$3,'APT Data'!$A$1:$AF$1,0))))*$A$1),'Calcs - ACA values'!AA94*$A$1)</f>
        <v>117800</v>
      </c>
      <c r="AD94" s="27">
        <f>IFERROR(INDEX('APT Data'!$A92:$AF92,MATCH('Calcs - New values'!AD$3,'APT Data'!$A$1:$AF$1,0))+((('Calcs - ACA values'!AB94)-(INDEX('APT Data'!$A92:$AF92,MATCH('Calcs - New values'!AD$3,'APT Data'!$A$1:$AF$1,0))))*$A$1),'Calcs - ACA values'!AB94*$A$1)</f>
        <v>4500</v>
      </c>
      <c r="AE94" s="27">
        <f>IFERROR(INDEX('APT Data'!$A92:$AF92,MATCH('Calcs - New values'!AE$3,'APT Data'!$A$1:$AF$1,0))+((('Calcs - ACA values'!AC94)-(INDEX('APT Data'!$A92:$AF92,MATCH('Calcs - New values'!AE$3,'APT Data'!$A$1:$AF$1,0))))*$A$1),'Calcs - ACA values'!AC94*$A$1)</f>
        <v>7000</v>
      </c>
      <c r="AF94" s="27">
        <f>IFERROR(INDEX('APT Data'!$A92:$AF92,MATCH('Calcs - New values'!AF$3,'APT Data'!$A$1:$AF$1,0))+((('Calcs - ACA values'!AD94)-(INDEX('APT Data'!$A92:$AF92,MATCH('Calcs - New values'!AF$3,'APT Data'!$A$1:$AF$1,0))))*$A$1),'Calcs - ACA values'!AD94*$A$1)</f>
        <v>0</v>
      </c>
      <c r="AG94" s="27">
        <f>IFERROR(INDEX('APT Data'!$A92:$AF92,MATCH('Calcs - New values'!AG$3,'APT Data'!$A$1:$AF$1,0))+((('Calcs - ACA values'!AE94)-(INDEX('APT Data'!$A92:$AF92,MATCH('Calcs - New values'!AG$3,'APT Data'!$A$1:$AF$1,0))))*$A$1),'Calcs - ACA values'!AE94*$A$1)</f>
        <v>900</v>
      </c>
      <c r="AH94" s="27">
        <f>IFERROR(INDEX('APT Data'!$A92:$AF92,MATCH('Calcs - New values'!AH$3,'APT Data'!$A$1:$AF$1,0))+((('Calcs - ACA values'!AF94)-(INDEX('APT Data'!$A92:$AF92,MATCH('Calcs - New values'!AH$3,'APT Data'!$A$1:$AF$1,0))))*$A$1),'Calcs - ACA values'!AF94*$A$1)</f>
        <v>1290</v>
      </c>
    </row>
    <row r="95" spans="1:34" x14ac:dyDescent="0.35">
      <c r="A95" s="11">
        <v>838</v>
      </c>
      <c r="B95" s="11" t="b">
        <f>A95='Calcs - ACA values'!A95</f>
        <v>1</v>
      </c>
      <c r="C95" s="11" t="b">
        <f>A95='APT Data'!A93</f>
        <v>1</v>
      </c>
      <c r="D95" s="18" t="s">
        <v>97</v>
      </c>
      <c r="E95" s="27">
        <f>IFERROR(INDEX('APT Data'!$A93:$AF93,MATCH('Calcs - New values'!E$3,'APT Data'!$A$1:$AF$1,0))+((('Calcs - ACA values'!C95)-(INDEX('APT Data'!$A93:$AF93,MATCH('Calcs - New values'!E$3,'APT Data'!$A$1:$AF$1,0))))*$A$1),'Calcs - ACA values'!C95*$A$1)</f>
        <v>3123</v>
      </c>
      <c r="F95" s="27">
        <f>IFERROR(INDEX('APT Data'!$A93:$AF93,MATCH('Calcs - New values'!F$3,'APT Data'!$A$1:$AF$1,0))+((('Calcs - ACA values'!D95)-(INDEX('APT Data'!$A93:$AF93,MATCH('Calcs - New values'!F$3,'APT Data'!$A$1:$AF$1,0))))*$A$1),'Calcs - ACA values'!D95*$A$1)</f>
        <v>4404</v>
      </c>
      <c r="G95" s="27">
        <f>IFERROR(INDEX('APT Data'!$A93:$AF93,MATCH('Calcs - New values'!G$3,'APT Data'!$A$1:$AF$1,0))+((('Calcs - ACA values'!E95)-(INDEX('APT Data'!$A93:$AF93,MATCH('Calcs - New values'!G$3,'APT Data'!$A$1:$AF$1,0))))*$A$1),'Calcs - ACA values'!E95*$A$1)</f>
        <v>4963</v>
      </c>
      <c r="H95" s="27">
        <f>IFERROR(INDEX('APT Data'!$A93:$AF93,MATCH('Calcs - New values'!H$3,'APT Data'!$A$1:$AF$1,0))+((('Calcs - ACA values'!F95)-(INDEX('APT Data'!$A93:$AF93,MATCH('Calcs - New values'!H$3,'APT Data'!$A$1:$AF$1,0))))*$A$1),'Calcs - ACA values'!F95*$A$1)</f>
        <v>575</v>
      </c>
      <c r="I95" s="27">
        <f>IFERROR(INDEX('APT Data'!$A93:$AF93,MATCH('Calcs - New values'!I$3,'APT Data'!$A$1:$AF$1,0))+((('Calcs - ACA values'!G95)-(INDEX('APT Data'!$A93:$AF93,MATCH('Calcs - New values'!I$3,'APT Data'!$A$1:$AF$1,0))))*$A$1),'Calcs - ACA values'!G95*$A$1)</f>
        <v>840</v>
      </c>
      <c r="J95" s="27">
        <f>IFERROR(INDEX('APT Data'!$A93:$AF93,MATCH('Calcs - New values'!J$3,'APT Data'!$A$1:$AF$1,0))+((('Calcs - ACA values'!H95)-(INDEX('APT Data'!$A93:$AF93,MATCH('Calcs - New values'!J$3,'APT Data'!$A$1:$AF$1,0))))*$A$1),'Calcs - ACA values'!H95*$A$1)</f>
        <v>460</v>
      </c>
      <c r="K95" s="27">
        <f>IFERROR(INDEX('APT Data'!$A93:$AF93,MATCH('Calcs - New values'!K$3,'APT Data'!$A$1:$AF$1,0))+((('Calcs - ACA values'!I95)-(INDEX('APT Data'!$A93:$AF93,MATCH('Calcs - New values'!K$3,'APT Data'!$A$1:$AF$1,0))))*$A$1),'Calcs - ACA values'!I95*$A$1)</f>
        <v>460</v>
      </c>
      <c r="L95" s="27">
        <f>IFERROR(INDEX('APT Data'!$A93:$AF93,MATCH('Calcs - New values'!L$3,'APT Data'!$A$1:$AF$1,0))+((('Calcs - ACA values'!J95)-(INDEX('APT Data'!$A93:$AF93,MATCH('Calcs - New values'!L$3,'APT Data'!$A$1:$AF$1,0))))*$A$1),'Calcs - ACA values'!J95*$A$1)</f>
        <v>620</v>
      </c>
      <c r="M95" s="27">
        <f>IFERROR(INDEX('APT Data'!$A93:$AF93,MATCH('Calcs - New values'!M$3,'APT Data'!$A$1:$AF$1,0))+((('Calcs - ACA values'!K95)-(INDEX('APT Data'!$A93:$AF93,MATCH('Calcs - New values'!M$3,'APT Data'!$A$1:$AF$1,0))))*$A$1),'Calcs - ACA values'!K95*$A$1)</f>
        <v>865</v>
      </c>
      <c r="N95" s="27">
        <f>IFERROR(INDEX('APT Data'!$A93:$AF93,MATCH('Calcs - New values'!N$3,'APT Data'!$A$1:$AF$1,0))+((('Calcs - ACA values'!L95)-(INDEX('APT Data'!$A93:$AF93,MATCH('Calcs - New values'!N$3,'APT Data'!$A$1:$AF$1,0))))*$A$1),'Calcs - ACA values'!L95*$A$1)</f>
        <v>475</v>
      </c>
      <c r="O95" s="27">
        <f>IFERROR(INDEX('APT Data'!$A93:$AF93,MATCH('Calcs - New values'!O$3,'APT Data'!$A$1:$AF$1,0))+((('Calcs - ACA values'!M95)-(INDEX('APT Data'!$A93:$AF93,MATCH('Calcs - New values'!O$3,'APT Data'!$A$1:$AF$1,0))))*$A$1),'Calcs - ACA values'!M95*$A$1)</f>
        <v>680</v>
      </c>
      <c r="P95" s="27">
        <f>IFERROR(INDEX('APT Data'!$A93:$AF93,MATCH('Calcs - New values'!P$3,'APT Data'!$A$1:$AF$1,0))+((('Calcs - ACA values'!N95)-(INDEX('APT Data'!$A93:$AF93,MATCH('Calcs - New values'!P$3,'APT Data'!$A$1:$AF$1,0))))*$A$1),'Calcs - ACA values'!N95*$A$1)</f>
        <v>445</v>
      </c>
      <c r="Q95" s="27">
        <f>IFERROR(INDEX('APT Data'!$A93:$AF93,MATCH('Calcs - New values'!Q$3,'APT Data'!$A$1:$AF$1,0))+((('Calcs - ACA values'!O95)-(INDEX('APT Data'!$A93:$AF93,MATCH('Calcs - New values'!Q$3,'APT Data'!$A$1:$AF$1,0))))*$A$1),'Calcs - ACA values'!O95*$A$1)</f>
        <v>630</v>
      </c>
      <c r="R95" s="27">
        <f>IFERROR(INDEX('APT Data'!$A93:$AF93,MATCH('Calcs - New values'!R$3,'APT Data'!$A$1:$AF$1,0))+((('Calcs - ACA values'!P95)-(INDEX('APT Data'!$A93:$AF93,MATCH('Calcs - New values'!R$3,'APT Data'!$A$1:$AF$1,0))))*$A$1),'Calcs - ACA values'!P95*$A$1)</f>
        <v>410</v>
      </c>
      <c r="S95" s="27">
        <f>IFERROR(INDEX('APT Data'!$A93:$AF93,MATCH('Calcs - New values'!S$3,'APT Data'!$A$1:$AF$1,0))+((('Calcs - ACA values'!Q95)-(INDEX('APT Data'!$A93:$AF93,MATCH('Calcs - New values'!S$3,'APT Data'!$A$1:$AF$1,0))))*$A$1),'Calcs - ACA values'!Q95*$A$1)</f>
        <v>580</v>
      </c>
      <c r="T95" s="27">
        <f>IFERROR(INDEX('APT Data'!$A93:$AF93,MATCH('Calcs - New values'!T$3,'APT Data'!$A$1:$AF$1,0))+((('Calcs - ACA values'!R95)-(INDEX('APT Data'!$A93:$AF93,MATCH('Calcs - New values'!T$3,'APT Data'!$A$1:$AF$1,0))))*$A$1),'Calcs - ACA values'!R95*$A$1)</f>
        <v>260</v>
      </c>
      <c r="U95" s="27">
        <f>IFERROR(INDEX('APT Data'!$A93:$AF93,MATCH('Calcs - New values'!U$3,'APT Data'!$A$1:$AF$1,0))+((('Calcs - ACA values'!S95)-(INDEX('APT Data'!$A93:$AF93,MATCH('Calcs - New values'!U$3,'APT Data'!$A$1:$AF$1,0))))*$A$1),'Calcs - ACA values'!S95*$A$1)</f>
        <v>415</v>
      </c>
      <c r="V95" s="27">
        <f>IFERROR(INDEX('APT Data'!$A93:$AF93,MATCH('Calcs - New values'!V$3,'APT Data'!$A$1:$AF$1,0))+((('Calcs - ACA values'!T95)-(INDEX('APT Data'!$A93:$AF93,MATCH('Calcs - New values'!V$3,'APT Data'!$A$1:$AF$1,0))))*$A$1),'Calcs - ACA values'!T95*$A$1)</f>
        <v>215</v>
      </c>
      <c r="W95" s="27">
        <f>IFERROR(INDEX('APT Data'!$A93:$AF93,MATCH('Calcs - New values'!W$3,'APT Data'!$A$1:$AF$1,0))+((('Calcs - ACA values'!U95)-(INDEX('APT Data'!$A93:$AF93,MATCH('Calcs - New values'!W$3,'APT Data'!$A$1:$AF$1,0))))*$A$1),'Calcs - ACA values'!U95*$A$1)</f>
        <v>310</v>
      </c>
      <c r="X95" s="27">
        <f>IFERROR(INDEX('APT Data'!$A93:$AF93,MATCH('Calcs - New values'!X$3,'APT Data'!$A$1:$AF$1,0))+((('Calcs - ACA values'!V95)-(INDEX('APT Data'!$A93:$AF93,MATCH('Calcs - New values'!X$3,'APT Data'!$A$1:$AF$1,0))))*$A$1),'Calcs - ACA values'!V95*$A$1)</f>
        <v>1095</v>
      </c>
      <c r="Y95" s="27">
        <f>IFERROR(INDEX('APT Data'!$A93:$AF93,MATCH('Calcs - New values'!Y$3,'APT Data'!$A$1:$AF$1,0))+((('Calcs - ACA values'!W95)-(INDEX('APT Data'!$A93:$AF93,MATCH('Calcs - New values'!Y$3,'APT Data'!$A$1:$AF$1,0))))*$A$1),'Calcs - ACA values'!W95*$A$1)</f>
        <v>1660</v>
      </c>
      <c r="Z95" s="27">
        <f>IFERROR(INDEX('APT Data'!$A93:$AF93,MATCH('Calcs - New values'!Z$3,'APT Data'!$A$1:$AF$1,0))+((('Calcs - ACA values'!X95)-(INDEX('APT Data'!$A93:$AF93,MATCH('Calcs - New values'!Z$3,'APT Data'!$A$1:$AF$1,0))))*$A$1),'Calcs - ACA values'!X95*$A$1)</f>
        <v>550</v>
      </c>
      <c r="AA95" s="27">
        <f>IFERROR(INDEX('APT Data'!$A93:$AF93,MATCH('Calcs - New values'!AA$3,'APT Data'!$A$1:$AF$1,0))+((('Calcs - ACA values'!Y95)-(INDEX('APT Data'!$A93:$AF93,MATCH('Calcs - New values'!AA$3,'APT Data'!$A$1:$AF$1,0))))*$A$1),'Calcs - ACA values'!Y95*$A$1)</f>
        <v>1485</v>
      </c>
      <c r="AB95" s="27">
        <f>IFERROR(INDEX('APT Data'!$A93:$AF93,MATCH('Calcs - New values'!AB$3,'APT Data'!$A$1:$AF$1,0))+((('Calcs - ACA values'!Z95)-(INDEX('APT Data'!$A93:$AF93,MATCH('Calcs - New values'!AB$3,'APT Data'!$A$1:$AF$1,0))))*$A$1),'Calcs - ACA values'!Z95*$A$1)</f>
        <v>117800</v>
      </c>
      <c r="AC95" s="27">
        <f>IFERROR(INDEX('APT Data'!$A93:$AF93,MATCH('Calcs - New values'!AC$3,'APT Data'!$A$1:$AF$1,0))+((('Calcs - ACA values'!AA95)-(INDEX('APT Data'!$A93:$AF93,MATCH('Calcs - New values'!AC$3,'APT Data'!$A$1:$AF$1,0))))*$A$1),'Calcs - ACA values'!AA95*$A$1)</f>
        <v>117800</v>
      </c>
      <c r="AD95" s="27">
        <f>IFERROR(INDEX('APT Data'!$A93:$AF93,MATCH('Calcs - New values'!AD$3,'APT Data'!$A$1:$AF$1,0))+((('Calcs - ACA values'!AB95)-(INDEX('APT Data'!$A93:$AF93,MATCH('Calcs - New values'!AD$3,'APT Data'!$A$1:$AF$1,0))))*$A$1),'Calcs - ACA values'!AB95*$A$1)</f>
        <v>45000</v>
      </c>
      <c r="AE95" s="27">
        <f>IFERROR(INDEX('APT Data'!$A93:$AF93,MATCH('Calcs - New values'!AE$3,'APT Data'!$A$1:$AF$1,0))+((('Calcs - ACA values'!AC95)-(INDEX('APT Data'!$A93:$AF93,MATCH('Calcs - New values'!AE$3,'APT Data'!$A$1:$AF$1,0))))*$A$1),'Calcs - ACA values'!AC95*$A$1)</f>
        <v>70000</v>
      </c>
      <c r="AF95" s="27">
        <f>IFERROR(INDEX('APT Data'!$A93:$AF93,MATCH('Calcs - New values'!AF$3,'APT Data'!$A$1:$AF$1,0))+((('Calcs - ACA values'!AD95)-(INDEX('APT Data'!$A93:$AF93,MATCH('Calcs - New values'!AF$3,'APT Data'!$A$1:$AF$1,0))))*$A$1),'Calcs - ACA values'!AD95*$A$1)</f>
        <v>0</v>
      </c>
      <c r="AG95" s="27">
        <f>IFERROR(INDEX('APT Data'!$A93:$AF93,MATCH('Calcs - New values'!AG$3,'APT Data'!$A$1:$AF$1,0))+((('Calcs - ACA values'!AE95)-(INDEX('APT Data'!$A93:$AF93,MATCH('Calcs - New values'!AG$3,'APT Data'!$A$1:$AF$1,0))))*$A$1),'Calcs - ACA values'!AE95*$A$1)</f>
        <v>900</v>
      </c>
      <c r="AH95" s="27">
        <f>IFERROR(INDEX('APT Data'!$A93:$AF93,MATCH('Calcs - New values'!AH$3,'APT Data'!$A$1:$AF$1,0))+((('Calcs - ACA values'!AF95)-(INDEX('APT Data'!$A93:$AF93,MATCH('Calcs - New values'!AH$3,'APT Data'!$A$1:$AF$1,0))))*$A$1),'Calcs - ACA values'!AF95*$A$1)</f>
        <v>1290</v>
      </c>
    </row>
    <row r="96" spans="1:34" x14ac:dyDescent="0.35">
      <c r="A96" s="11">
        <v>839</v>
      </c>
      <c r="B96" s="11" t="b">
        <f>A96='Calcs - ACA values'!A96</f>
        <v>1</v>
      </c>
      <c r="C96" s="11" t="b">
        <f>A96='APT Data'!A94</f>
        <v>1</v>
      </c>
      <c r="D96" s="18" t="s">
        <v>191</v>
      </c>
      <c r="E96" s="27">
        <f>IFERROR(INDEX('APT Data'!$A94:$AF94,MATCH('Calcs - New values'!E$3,'APT Data'!$A$1:$AF$1,0))+((('Calcs - ACA values'!C96)-(INDEX('APT Data'!$A94:$AF94,MATCH('Calcs - New values'!E$3,'APT Data'!$A$1:$AF$1,0))))*$A$1),'Calcs - ACA values'!C96*$A$1)</f>
        <v>3123</v>
      </c>
      <c r="F96" s="27">
        <f>IFERROR(INDEX('APT Data'!$A94:$AF94,MATCH('Calcs - New values'!F$3,'APT Data'!$A$1:$AF$1,0))+((('Calcs - ACA values'!D96)-(INDEX('APT Data'!$A94:$AF94,MATCH('Calcs - New values'!F$3,'APT Data'!$A$1:$AF$1,0))))*$A$1),'Calcs - ACA values'!D96*$A$1)</f>
        <v>4404</v>
      </c>
      <c r="G96" s="27">
        <f>IFERROR(INDEX('APT Data'!$A94:$AF94,MATCH('Calcs - New values'!G$3,'APT Data'!$A$1:$AF$1,0))+((('Calcs - ACA values'!E96)-(INDEX('APT Data'!$A94:$AF94,MATCH('Calcs - New values'!G$3,'APT Data'!$A$1:$AF$1,0))))*$A$1),'Calcs - ACA values'!E96*$A$1)</f>
        <v>4963</v>
      </c>
      <c r="H96" s="27">
        <f>IFERROR(INDEX('APT Data'!$A94:$AF94,MATCH('Calcs - New values'!H$3,'APT Data'!$A$1:$AF$1,0))+((('Calcs - ACA values'!F96)-(INDEX('APT Data'!$A94:$AF94,MATCH('Calcs - New values'!H$3,'APT Data'!$A$1:$AF$1,0))))*$A$1),'Calcs - ACA values'!F96*$A$1)</f>
        <v>575</v>
      </c>
      <c r="I96" s="27">
        <f>IFERROR(INDEX('APT Data'!$A94:$AF94,MATCH('Calcs - New values'!I$3,'APT Data'!$A$1:$AF$1,0))+((('Calcs - ACA values'!G96)-(INDEX('APT Data'!$A94:$AF94,MATCH('Calcs - New values'!I$3,'APT Data'!$A$1:$AF$1,0))))*$A$1),'Calcs - ACA values'!G96*$A$1)</f>
        <v>840</v>
      </c>
      <c r="J96" s="27">
        <f>IFERROR(INDEX('APT Data'!$A94:$AF94,MATCH('Calcs - New values'!J$3,'APT Data'!$A$1:$AF$1,0))+((('Calcs - ACA values'!H96)-(INDEX('APT Data'!$A94:$AF94,MATCH('Calcs - New values'!J$3,'APT Data'!$A$1:$AF$1,0))))*$A$1),'Calcs - ACA values'!H96*$A$1)</f>
        <v>460</v>
      </c>
      <c r="K96" s="27">
        <f>IFERROR(INDEX('APT Data'!$A94:$AF94,MATCH('Calcs - New values'!K$3,'APT Data'!$A$1:$AF$1,0))+((('Calcs - ACA values'!I96)-(INDEX('APT Data'!$A94:$AF94,MATCH('Calcs - New values'!K$3,'APT Data'!$A$1:$AF$1,0))))*$A$1),'Calcs - ACA values'!I96*$A$1)</f>
        <v>460</v>
      </c>
      <c r="L96" s="27">
        <f>IFERROR(INDEX('APT Data'!$A94:$AF94,MATCH('Calcs - New values'!L$3,'APT Data'!$A$1:$AF$1,0))+((('Calcs - ACA values'!J96)-(INDEX('APT Data'!$A94:$AF94,MATCH('Calcs - New values'!L$3,'APT Data'!$A$1:$AF$1,0))))*$A$1),'Calcs - ACA values'!J96*$A$1)</f>
        <v>620</v>
      </c>
      <c r="M96" s="27">
        <f>IFERROR(INDEX('APT Data'!$A94:$AF94,MATCH('Calcs - New values'!M$3,'APT Data'!$A$1:$AF$1,0))+((('Calcs - ACA values'!K96)-(INDEX('APT Data'!$A94:$AF94,MATCH('Calcs - New values'!M$3,'APT Data'!$A$1:$AF$1,0))))*$A$1),'Calcs - ACA values'!K96*$A$1)</f>
        <v>865</v>
      </c>
      <c r="N96" s="27">
        <f>IFERROR(INDEX('APT Data'!$A94:$AF94,MATCH('Calcs - New values'!N$3,'APT Data'!$A$1:$AF$1,0))+((('Calcs - ACA values'!L96)-(INDEX('APT Data'!$A94:$AF94,MATCH('Calcs - New values'!N$3,'APT Data'!$A$1:$AF$1,0))))*$A$1),'Calcs - ACA values'!L96*$A$1)</f>
        <v>475</v>
      </c>
      <c r="O96" s="27">
        <f>IFERROR(INDEX('APT Data'!$A94:$AF94,MATCH('Calcs - New values'!O$3,'APT Data'!$A$1:$AF$1,0))+((('Calcs - ACA values'!M96)-(INDEX('APT Data'!$A94:$AF94,MATCH('Calcs - New values'!O$3,'APT Data'!$A$1:$AF$1,0))))*$A$1),'Calcs - ACA values'!M96*$A$1)</f>
        <v>680</v>
      </c>
      <c r="P96" s="27">
        <f>IFERROR(INDEX('APT Data'!$A94:$AF94,MATCH('Calcs - New values'!P$3,'APT Data'!$A$1:$AF$1,0))+((('Calcs - ACA values'!N96)-(INDEX('APT Data'!$A94:$AF94,MATCH('Calcs - New values'!P$3,'APT Data'!$A$1:$AF$1,0))))*$A$1),'Calcs - ACA values'!N96*$A$1)</f>
        <v>445</v>
      </c>
      <c r="Q96" s="27">
        <f>IFERROR(INDEX('APT Data'!$A94:$AF94,MATCH('Calcs - New values'!Q$3,'APT Data'!$A$1:$AF$1,0))+((('Calcs - ACA values'!O96)-(INDEX('APT Data'!$A94:$AF94,MATCH('Calcs - New values'!Q$3,'APT Data'!$A$1:$AF$1,0))))*$A$1),'Calcs - ACA values'!O96*$A$1)</f>
        <v>630</v>
      </c>
      <c r="R96" s="27">
        <f>IFERROR(INDEX('APT Data'!$A94:$AF94,MATCH('Calcs - New values'!R$3,'APT Data'!$A$1:$AF$1,0))+((('Calcs - ACA values'!P96)-(INDEX('APT Data'!$A94:$AF94,MATCH('Calcs - New values'!R$3,'APT Data'!$A$1:$AF$1,0))))*$A$1),'Calcs - ACA values'!P96*$A$1)</f>
        <v>410</v>
      </c>
      <c r="S96" s="27">
        <f>IFERROR(INDEX('APT Data'!$A94:$AF94,MATCH('Calcs - New values'!S$3,'APT Data'!$A$1:$AF$1,0))+((('Calcs - ACA values'!Q96)-(INDEX('APT Data'!$A94:$AF94,MATCH('Calcs - New values'!S$3,'APT Data'!$A$1:$AF$1,0))))*$A$1),'Calcs - ACA values'!Q96*$A$1)</f>
        <v>580</v>
      </c>
      <c r="T96" s="27">
        <f>IFERROR(INDEX('APT Data'!$A94:$AF94,MATCH('Calcs - New values'!T$3,'APT Data'!$A$1:$AF$1,0))+((('Calcs - ACA values'!R96)-(INDEX('APT Data'!$A94:$AF94,MATCH('Calcs - New values'!T$3,'APT Data'!$A$1:$AF$1,0))))*$A$1),'Calcs - ACA values'!R96*$A$1)</f>
        <v>260</v>
      </c>
      <c r="U96" s="27">
        <f>IFERROR(INDEX('APT Data'!$A94:$AF94,MATCH('Calcs - New values'!U$3,'APT Data'!$A$1:$AF$1,0))+((('Calcs - ACA values'!S96)-(INDEX('APT Data'!$A94:$AF94,MATCH('Calcs - New values'!U$3,'APT Data'!$A$1:$AF$1,0))))*$A$1),'Calcs - ACA values'!S96*$A$1)</f>
        <v>415</v>
      </c>
      <c r="V96" s="27">
        <f>IFERROR(INDEX('APT Data'!$A94:$AF94,MATCH('Calcs - New values'!V$3,'APT Data'!$A$1:$AF$1,0))+((('Calcs - ACA values'!T96)-(INDEX('APT Data'!$A94:$AF94,MATCH('Calcs - New values'!V$3,'APT Data'!$A$1:$AF$1,0))))*$A$1),'Calcs - ACA values'!T96*$A$1)</f>
        <v>215</v>
      </c>
      <c r="W96" s="27">
        <f>IFERROR(INDEX('APT Data'!$A94:$AF94,MATCH('Calcs - New values'!W$3,'APT Data'!$A$1:$AF$1,0))+((('Calcs - ACA values'!U96)-(INDEX('APT Data'!$A94:$AF94,MATCH('Calcs - New values'!W$3,'APT Data'!$A$1:$AF$1,0))))*$A$1),'Calcs - ACA values'!U96*$A$1)</f>
        <v>310</v>
      </c>
      <c r="X96" s="27">
        <f>IFERROR(INDEX('APT Data'!$A94:$AF94,MATCH('Calcs - New values'!X$3,'APT Data'!$A$1:$AF$1,0))+((('Calcs - ACA values'!V96)-(INDEX('APT Data'!$A94:$AF94,MATCH('Calcs - New values'!X$3,'APT Data'!$A$1:$AF$1,0))))*$A$1),'Calcs - ACA values'!V96*$A$1)</f>
        <v>1095</v>
      </c>
      <c r="Y96" s="27">
        <f>IFERROR(INDEX('APT Data'!$A94:$AF94,MATCH('Calcs - New values'!Y$3,'APT Data'!$A$1:$AF$1,0))+((('Calcs - ACA values'!W96)-(INDEX('APT Data'!$A94:$AF94,MATCH('Calcs - New values'!Y$3,'APT Data'!$A$1:$AF$1,0))))*$A$1),'Calcs - ACA values'!W96*$A$1)</f>
        <v>1660</v>
      </c>
      <c r="Z96" s="27">
        <f>IFERROR(INDEX('APT Data'!$A94:$AF94,MATCH('Calcs - New values'!Z$3,'APT Data'!$A$1:$AF$1,0))+((('Calcs - ACA values'!X96)-(INDEX('APT Data'!$A94:$AF94,MATCH('Calcs - New values'!Z$3,'APT Data'!$A$1:$AF$1,0))))*$A$1),'Calcs - ACA values'!X96*$A$1)</f>
        <v>550</v>
      </c>
      <c r="AA96" s="27">
        <f>IFERROR(INDEX('APT Data'!$A94:$AF94,MATCH('Calcs - New values'!AA$3,'APT Data'!$A$1:$AF$1,0))+((('Calcs - ACA values'!Y96)-(INDEX('APT Data'!$A94:$AF94,MATCH('Calcs - New values'!AA$3,'APT Data'!$A$1:$AF$1,0))))*$A$1),'Calcs - ACA values'!Y96*$A$1)</f>
        <v>1485</v>
      </c>
      <c r="AB96" s="27">
        <f>IFERROR(INDEX('APT Data'!$A94:$AF94,MATCH('Calcs - New values'!AB$3,'APT Data'!$A$1:$AF$1,0))+((('Calcs - ACA values'!Z96)-(INDEX('APT Data'!$A94:$AF94,MATCH('Calcs - New values'!AB$3,'APT Data'!$A$1:$AF$1,0))))*$A$1),'Calcs - ACA values'!Z96*$A$1)</f>
        <v>117800</v>
      </c>
      <c r="AC96" s="27">
        <f>IFERROR(INDEX('APT Data'!$A94:$AF94,MATCH('Calcs - New values'!AC$3,'APT Data'!$A$1:$AF$1,0))+((('Calcs - ACA values'!AA96)-(INDEX('APT Data'!$A94:$AF94,MATCH('Calcs - New values'!AC$3,'APT Data'!$A$1:$AF$1,0))))*$A$1),'Calcs - ACA values'!AA96*$A$1)</f>
        <v>117800</v>
      </c>
      <c r="AD96" s="27">
        <f>IFERROR(INDEX('APT Data'!$A94:$AF94,MATCH('Calcs - New values'!AD$3,'APT Data'!$A$1:$AF$1,0))+((('Calcs - ACA values'!AB96)-(INDEX('APT Data'!$A94:$AF94,MATCH('Calcs - New values'!AD$3,'APT Data'!$A$1:$AF$1,0))))*$A$1),'Calcs - ACA values'!AB96*$A$1)</f>
        <v>45000</v>
      </c>
      <c r="AE96" s="27">
        <f>IFERROR(INDEX('APT Data'!$A94:$AF94,MATCH('Calcs - New values'!AE$3,'APT Data'!$A$1:$AF$1,0))+((('Calcs - ACA values'!AC96)-(INDEX('APT Data'!$A94:$AF94,MATCH('Calcs - New values'!AE$3,'APT Data'!$A$1:$AF$1,0))))*$A$1),'Calcs - ACA values'!AC96*$A$1)</f>
        <v>70000</v>
      </c>
      <c r="AF96" s="27">
        <f>IFERROR(INDEX('APT Data'!$A94:$AF94,MATCH('Calcs - New values'!AF$3,'APT Data'!$A$1:$AF$1,0))+((('Calcs - ACA values'!AD96)-(INDEX('APT Data'!$A94:$AF94,MATCH('Calcs - New values'!AF$3,'APT Data'!$A$1:$AF$1,0))))*$A$1),'Calcs - ACA values'!AD96*$A$1)</f>
        <v>0</v>
      </c>
      <c r="AG96" s="27">
        <f>IFERROR(INDEX('APT Data'!$A94:$AF94,MATCH('Calcs - New values'!AG$3,'APT Data'!$A$1:$AF$1,0))+((('Calcs - ACA values'!AE96)-(INDEX('APT Data'!$A94:$AF94,MATCH('Calcs - New values'!AG$3,'APT Data'!$A$1:$AF$1,0))))*$A$1),'Calcs - ACA values'!AE96*$A$1)</f>
        <v>900</v>
      </c>
      <c r="AH96" s="27">
        <f>IFERROR(INDEX('APT Data'!$A94:$AF94,MATCH('Calcs - New values'!AH$3,'APT Data'!$A$1:$AF$1,0))+((('Calcs - ACA values'!AF96)-(INDEX('APT Data'!$A94:$AF94,MATCH('Calcs - New values'!AH$3,'APT Data'!$A$1:$AF$1,0))))*$A$1),'Calcs - ACA values'!AF96*$A$1)</f>
        <v>1290</v>
      </c>
    </row>
    <row r="97" spans="1:34" x14ac:dyDescent="0.35">
      <c r="A97" s="11">
        <v>840</v>
      </c>
      <c r="B97" s="11" t="b">
        <f>A97='Calcs - ACA values'!A97</f>
        <v>1</v>
      </c>
      <c r="C97" s="11" t="b">
        <f>A97='APT Data'!A95</f>
        <v>1</v>
      </c>
      <c r="D97" s="18" t="s">
        <v>98</v>
      </c>
      <c r="E97" s="27">
        <f>IFERROR(INDEX('APT Data'!$A95:$AF95,MATCH('Calcs - New values'!E$3,'APT Data'!$A$1:$AF$1,0))+((('Calcs - ACA values'!C97)-(INDEX('APT Data'!$A95:$AF95,MATCH('Calcs - New values'!E$3,'APT Data'!$A$1:$AF$1,0))))*$A$1),'Calcs - ACA values'!C97*$A$1)</f>
        <v>3164.002376791716</v>
      </c>
      <c r="F97" s="27">
        <f>IFERROR(INDEX('APT Data'!$A95:$AF95,MATCH('Calcs - New values'!F$3,'APT Data'!$A$1:$AF$1,0))+((('Calcs - ACA values'!D97)-(INDEX('APT Data'!$A95:$AF95,MATCH('Calcs - New values'!F$3,'APT Data'!$A$1:$AF$1,0))))*$A$1),'Calcs - ACA values'!D97*$A$1)</f>
        <v>4461.8208348993694</v>
      </c>
      <c r="G97" s="27">
        <f>IFERROR(INDEX('APT Data'!$A95:$AF95,MATCH('Calcs - New values'!G$3,'APT Data'!$A$1:$AF$1,0))+((('Calcs - ACA values'!E97)-(INDEX('APT Data'!$A95:$AF95,MATCH('Calcs - New values'!G$3,'APT Data'!$A$1:$AF$1,0))))*$A$1),'Calcs - ACA values'!E97*$A$1)</f>
        <v>5028.1600371493096</v>
      </c>
      <c r="H97" s="27">
        <f>IFERROR(INDEX('APT Data'!$A95:$AF95,MATCH('Calcs - New values'!H$3,'APT Data'!$A$1:$AF$1,0))+((('Calcs - ACA values'!F97)-(INDEX('APT Data'!$A95:$AF95,MATCH('Calcs - New values'!H$3,'APT Data'!$A$1:$AF$1,0))))*$A$1),'Calcs - ACA values'!F97*$A$1)</f>
        <v>582.54926886174792</v>
      </c>
      <c r="I97" s="27">
        <f>IFERROR(INDEX('APT Data'!$A95:$AF95,MATCH('Calcs - New values'!I$3,'APT Data'!$A$1:$AF$1,0))+((('Calcs - ACA values'!G97)-(INDEX('APT Data'!$A95:$AF95,MATCH('Calcs - New values'!I$3,'APT Data'!$A$1:$AF$1,0))))*$A$1),'Calcs - ACA values'!G97*$A$1)</f>
        <v>851.0284971197708</v>
      </c>
      <c r="J97" s="27">
        <f>IFERROR(INDEX('APT Data'!$A95:$AF95,MATCH('Calcs - New values'!J$3,'APT Data'!$A$1:$AF$1,0))+((('Calcs - ACA values'!H97)-(INDEX('APT Data'!$A95:$AF95,MATCH('Calcs - New values'!J$3,'APT Data'!$A$1:$AF$1,0))))*$A$1),'Calcs - ACA values'!H97*$A$1)</f>
        <v>466.03941508939829</v>
      </c>
      <c r="K97" s="27">
        <f>IFERROR(INDEX('APT Data'!$A95:$AF95,MATCH('Calcs - New values'!K$3,'APT Data'!$A$1:$AF$1,0))+((('Calcs - ACA values'!I97)-(INDEX('APT Data'!$A95:$AF95,MATCH('Calcs - New values'!K$3,'APT Data'!$A$1:$AF$1,0))))*$A$1),'Calcs - ACA values'!I97*$A$1)</f>
        <v>466.03941508939829</v>
      </c>
      <c r="L97" s="27">
        <f>IFERROR(INDEX('APT Data'!$A95:$AF95,MATCH('Calcs - New values'!L$3,'APT Data'!$A$1:$AF$1,0))+((('Calcs - ACA values'!J97)-(INDEX('APT Data'!$A95:$AF95,MATCH('Calcs - New values'!L$3,'APT Data'!$A$1:$AF$1,0))))*$A$1),'Calcs - ACA values'!J97*$A$1)</f>
        <v>628.14008120744984</v>
      </c>
      <c r="M97" s="27">
        <f>IFERROR(INDEX('APT Data'!$A95:$AF95,MATCH('Calcs - New values'!M$3,'APT Data'!$A$1:$AF$1,0))+((('Calcs - ACA values'!K97)-(INDEX('APT Data'!$A95:$AF95,MATCH('Calcs - New values'!M$3,'APT Data'!$A$1:$AF$1,0))))*$A$1),'Calcs - ACA values'!K97*$A$1)</f>
        <v>876.35672620071625</v>
      </c>
      <c r="N97" s="27">
        <f>IFERROR(INDEX('APT Data'!$A95:$AF95,MATCH('Calcs - New values'!N$3,'APT Data'!$A$1:$AF$1,0))+((('Calcs - ACA values'!L97)-(INDEX('APT Data'!$A95:$AF95,MATCH('Calcs - New values'!N$3,'APT Data'!$A$1:$AF$1,0))))*$A$1),'Calcs - ACA values'!L97*$A$1)</f>
        <v>481.23635253796562</v>
      </c>
      <c r="O97" s="27">
        <f>IFERROR(INDEX('APT Data'!$A95:$AF95,MATCH('Calcs - New values'!O$3,'APT Data'!$A$1:$AF$1,0))+((('Calcs - ACA values'!M97)-(INDEX('APT Data'!$A95:$AF95,MATCH('Calcs - New values'!O$3,'APT Data'!$A$1:$AF$1,0))))*$A$1),'Calcs - ACA values'!M97*$A$1)</f>
        <v>688.92783100171914</v>
      </c>
      <c r="P97" s="27">
        <f>IFERROR(INDEX('APT Data'!$A95:$AF95,MATCH('Calcs - New values'!P$3,'APT Data'!$A$1:$AF$1,0))+((('Calcs - ACA values'!N97)-(INDEX('APT Data'!$A95:$AF95,MATCH('Calcs - New values'!P$3,'APT Data'!$A$1:$AF$1,0))))*$A$1),'Calcs - ACA values'!N97*$A$1)</f>
        <v>450.84247764083091</v>
      </c>
      <c r="Q97" s="27">
        <f>IFERROR(INDEX('APT Data'!$A95:$AF95,MATCH('Calcs - New values'!Q$3,'APT Data'!$A$1:$AF$1,0))+((('Calcs - ACA values'!O97)-(INDEX('APT Data'!$A95:$AF95,MATCH('Calcs - New values'!Q$3,'APT Data'!$A$1:$AF$1,0))))*$A$1),'Calcs - ACA values'!O97*$A$1)</f>
        <v>638.27137283982802</v>
      </c>
      <c r="R97" s="27">
        <f>IFERROR(INDEX('APT Data'!$A95:$AF95,MATCH('Calcs - New values'!R$3,'APT Data'!$A$1:$AF$1,0))+((('Calcs - ACA values'!P97)-(INDEX('APT Data'!$A95:$AF95,MATCH('Calcs - New values'!R$3,'APT Data'!$A$1:$AF$1,0))))*$A$1),'Calcs - ACA values'!P97*$A$1)</f>
        <v>415.38295692750717</v>
      </c>
      <c r="S97" s="27">
        <f>IFERROR(INDEX('APT Data'!$A95:$AF95,MATCH('Calcs - New values'!S$3,'APT Data'!$A$1:$AF$1,0))+((('Calcs - ACA values'!Q97)-(INDEX('APT Data'!$A95:$AF95,MATCH('Calcs - New values'!S$3,'APT Data'!$A$1:$AF$1,0))))*$A$1),'Calcs - ACA values'!Q97*$A$1)</f>
        <v>587.61491467793689</v>
      </c>
      <c r="T97" s="27">
        <f>IFERROR(INDEX('APT Data'!$A95:$AF95,MATCH('Calcs - New values'!T$3,'APT Data'!$A$1:$AF$1,0))+((('Calcs - ACA values'!R97)-(INDEX('APT Data'!$A95:$AF95,MATCH('Calcs - New values'!T$3,'APT Data'!$A$1:$AF$1,0))))*$A$1),'Calcs - ACA values'!R97*$A$1)</f>
        <v>263.4135824418338</v>
      </c>
      <c r="U97" s="27">
        <f>IFERROR(INDEX('APT Data'!$A95:$AF95,MATCH('Calcs - New values'!U$3,'APT Data'!$A$1:$AF$1,0))+((('Calcs - ACA values'!S97)-(INDEX('APT Data'!$A95:$AF95,MATCH('Calcs - New values'!U$3,'APT Data'!$A$1:$AF$1,0))))*$A$1),'Calcs - ACA values'!S97*$A$1)</f>
        <v>420.44860274369626</v>
      </c>
      <c r="V97" s="27">
        <f>IFERROR(INDEX('APT Data'!$A95:$AF95,MATCH('Calcs - New values'!V$3,'APT Data'!$A$1:$AF$1,0))+((('Calcs - ACA values'!T97)-(INDEX('APT Data'!$A95:$AF95,MATCH('Calcs - New values'!V$3,'APT Data'!$A$1:$AF$1,0))))*$A$1),'Calcs - ACA values'!T97*$A$1)</f>
        <v>217.82277009613182</v>
      </c>
      <c r="W97" s="27">
        <f>IFERROR(INDEX('APT Data'!$A95:$AF95,MATCH('Calcs - New values'!W$3,'APT Data'!$A$1:$AF$1,0))+((('Calcs - ACA values'!U97)-(INDEX('APT Data'!$A95:$AF95,MATCH('Calcs - New values'!W$3,'APT Data'!$A$1:$AF$1,0))))*$A$1),'Calcs - ACA values'!U97*$A$1)</f>
        <v>314.07004060372492</v>
      </c>
      <c r="X97" s="27">
        <f>IFERROR(INDEX('APT Data'!$A95:$AF95,MATCH('Calcs - New values'!X$3,'APT Data'!$A$1:$AF$1,0))+((('Calcs - ACA values'!V97)-(INDEX('APT Data'!$A95:$AF95,MATCH('Calcs - New values'!X$3,'APT Data'!$A$1:$AF$1,0))))*$A$1),'Calcs - ACA values'!V97*$A$1)</f>
        <v>1109.3764337454154</v>
      </c>
      <c r="Y97" s="27">
        <f>IFERROR(INDEX('APT Data'!$A95:$AF95,MATCH('Calcs - New values'!Y$3,'APT Data'!$A$1:$AF$1,0))+((('Calcs - ACA values'!W97)-(INDEX('APT Data'!$A95:$AF95,MATCH('Calcs - New values'!Y$3,'APT Data'!$A$1:$AF$1,0))))*$A$1),'Calcs - ACA values'!W97*$A$1)</f>
        <v>1681.794410974785</v>
      </c>
      <c r="Z97" s="27">
        <f>IFERROR(INDEX('APT Data'!$A95:$AF95,MATCH('Calcs - New values'!Z$3,'APT Data'!$A$1:$AF$1,0))+((('Calcs - ACA values'!X97)-(INDEX('APT Data'!$A95:$AF95,MATCH('Calcs - New values'!Z$3,'APT Data'!$A$1:$AF$1,0))))*$A$1),'Calcs - ACA values'!X97*$A$1)</f>
        <v>557.22103978080236</v>
      </c>
      <c r="AA97" s="27">
        <f>IFERROR(INDEX('APT Data'!$A95:$AF95,MATCH('Calcs - New values'!AA$3,'APT Data'!$A$1:$AF$1,0))+((('Calcs - ACA values'!Y97)-(INDEX('APT Data'!$A95:$AF95,MATCH('Calcs - New values'!AA$3,'APT Data'!$A$1:$AF$1,0))))*$A$1),'Calcs - ACA values'!Y97*$A$1)</f>
        <v>1504.4968074081662</v>
      </c>
      <c r="AB97" s="27">
        <f>IFERROR(INDEX('APT Data'!$A95:$AF95,MATCH('Calcs - New values'!AB$3,'APT Data'!$A$1:$AF$1,0))+((('Calcs - ACA values'!Z97)-(INDEX('APT Data'!$A95:$AF95,MATCH('Calcs - New values'!AB$3,'APT Data'!$A$1:$AF$1,0))))*$A$1),'Calcs - ACA values'!Z97*$A$1)</f>
        <v>117800</v>
      </c>
      <c r="AC97" s="27">
        <f>IFERROR(INDEX('APT Data'!$A95:$AF95,MATCH('Calcs - New values'!AC$3,'APT Data'!$A$1:$AF$1,0))+((('Calcs - ACA values'!AA97)-(INDEX('APT Data'!$A95:$AF95,MATCH('Calcs - New values'!AC$3,'APT Data'!$A$1:$AF$1,0))))*$A$1),'Calcs - ACA values'!AA97*$A$1)</f>
        <v>117800</v>
      </c>
      <c r="AD97" s="27">
        <f>IFERROR(INDEX('APT Data'!$A95:$AF95,MATCH('Calcs - New values'!AD$3,'APT Data'!$A$1:$AF$1,0))+((('Calcs - ACA values'!AB97)-(INDEX('APT Data'!$A95:$AF95,MATCH('Calcs - New values'!AD$3,'APT Data'!$A$1:$AF$1,0))))*$A$1),'Calcs - ACA values'!AB97*$A$1)</f>
        <v>45000</v>
      </c>
      <c r="AE97" s="27">
        <f>IFERROR(INDEX('APT Data'!$A95:$AF95,MATCH('Calcs - New values'!AE$3,'APT Data'!$A$1:$AF$1,0))+((('Calcs - ACA values'!AC97)-(INDEX('APT Data'!$A95:$AF95,MATCH('Calcs - New values'!AE$3,'APT Data'!$A$1:$AF$1,0))))*$A$1),'Calcs - ACA values'!AC97*$A$1)</f>
        <v>70000</v>
      </c>
      <c r="AF97" s="27">
        <f>IFERROR(INDEX('APT Data'!$A95:$AF95,MATCH('Calcs - New values'!AF$3,'APT Data'!$A$1:$AF$1,0))+((('Calcs - ACA values'!AD97)-(INDEX('APT Data'!$A95:$AF95,MATCH('Calcs - New values'!AF$3,'APT Data'!$A$1:$AF$1,0))))*$A$1),'Calcs - ACA values'!AD97*$A$1)</f>
        <v>0</v>
      </c>
      <c r="AG97" s="27">
        <f>IFERROR(INDEX('APT Data'!$A95:$AF95,MATCH('Calcs - New values'!AG$3,'APT Data'!$A$1:$AF$1,0))+((('Calcs - ACA values'!AE97)-(INDEX('APT Data'!$A95:$AF95,MATCH('Calcs - New values'!AG$3,'APT Data'!$A$1:$AF$1,0))))*$A$1),'Calcs - ACA values'!AE97*$A$1)</f>
        <v>911.81624691404011</v>
      </c>
      <c r="AH97" s="27">
        <f>IFERROR(INDEX('APT Data'!$A95:$AF95,MATCH('Calcs - New values'!AH$3,'APT Data'!$A$1:$AF$1,0))+((('Calcs - ACA values'!AF97)-(INDEX('APT Data'!$A95:$AF95,MATCH('Calcs - New values'!AH$3,'APT Data'!$A$1:$AF$1,0))))*$A$1),'Calcs - ACA values'!AF97*$A$1)</f>
        <v>1306.936620576791</v>
      </c>
    </row>
    <row r="98" spans="1:34" x14ac:dyDescent="0.35">
      <c r="A98" s="11">
        <v>841</v>
      </c>
      <c r="B98" s="11" t="b">
        <f>A98='Calcs - ACA values'!A98</f>
        <v>1</v>
      </c>
      <c r="C98" s="11" t="b">
        <f>A98='APT Data'!A96</f>
        <v>1</v>
      </c>
      <c r="D98" s="18" t="s">
        <v>99</v>
      </c>
      <c r="E98" s="27">
        <f>IFERROR(INDEX('APT Data'!$A96:$AF96,MATCH('Calcs - New values'!E$3,'APT Data'!$A$1:$AF$1,0))+((('Calcs - ACA values'!C98)-(INDEX('APT Data'!$A96:$AF96,MATCH('Calcs - New values'!E$3,'APT Data'!$A$1:$AF$1,0))))*$A$1),'Calcs - ACA values'!C98*$A$1)</f>
        <v>3123</v>
      </c>
      <c r="F98" s="27">
        <f>IFERROR(INDEX('APT Data'!$A96:$AF96,MATCH('Calcs - New values'!F$3,'APT Data'!$A$1:$AF$1,0))+((('Calcs - ACA values'!D98)-(INDEX('APT Data'!$A96:$AF96,MATCH('Calcs - New values'!F$3,'APT Data'!$A$1:$AF$1,0))))*$A$1),'Calcs - ACA values'!D98*$A$1)</f>
        <v>4404</v>
      </c>
      <c r="G98" s="27">
        <f>IFERROR(INDEX('APT Data'!$A96:$AF96,MATCH('Calcs - New values'!G$3,'APT Data'!$A$1:$AF$1,0))+((('Calcs - ACA values'!E98)-(INDEX('APT Data'!$A96:$AF96,MATCH('Calcs - New values'!G$3,'APT Data'!$A$1:$AF$1,0))))*$A$1),'Calcs - ACA values'!E98*$A$1)</f>
        <v>4963</v>
      </c>
      <c r="H98" s="27">
        <f>IFERROR(INDEX('APT Data'!$A96:$AF96,MATCH('Calcs - New values'!H$3,'APT Data'!$A$1:$AF$1,0))+((('Calcs - ACA values'!F98)-(INDEX('APT Data'!$A96:$AF96,MATCH('Calcs - New values'!H$3,'APT Data'!$A$1:$AF$1,0))))*$A$1),'Calcs - ACA values'!F98*$A$1)</f>
        <v>575</v>
      </c>
      <c r="I98" s="27">
        <f>IFERROR(INDEX('APT Data'!$A96:$AF96,MATCH('Calcs - New values'!I$3,'APT Data'!$A$1:$AF$1,0))+((('Calcs - ACA values'!G98)-(INDEX('APT Data'!$A96:$AF96,MATCH('Calcs - New values'!I$3,'APT Data'!$A$1:$AF$1,0))))*$A$1),'Calcs - ACA values'!G98*$A$1)</f>
        <v>840</v>
      </c>
      <c r="J98" s="27">
        <f>IFERROR(INDEX('APT Data'!$A96:$AF96,MATCH('Calcs - New values'!J$3,'APT Data'!$A$1:$AF$1,0))+((('Calcs - ACA values'!H98)-(INDEX('APT Data'!$A96:$AF96,MATCH('Calcs - New values'!J$3,'APT Data'!$A$1:$AF$1,0))))*$A$1),'Calcs - ACA values'!H98*$A$1)</f>
        <v>460</v>
      </c>
      <c r="K98" s="27">
        <f>IFERROR(INDEX('APT Data'!$A96:$AF96,MATCH('Calcs - New values'!K$3,'APT Data'!$A$1:$AF$1,0))+((('Calcs - ACA values'!I98)-(INDEX('APT Data'!$A96:$AF96,MATCH('Calcs - New values'!K$3,'APT Data'!$A$1:$AF$1,0))))*$A$1),'Calcs - ACA values'!I98*$A$1)</f>
        <v>460</v>
      </c>
      <c r="L98" s="27">
        <f>IFERROR(INDEX('APT Data'!$A96:$AF96,MATCH('Calcs - New values'!L$3,'APT Data'!$A$1:$AF$1,0))+((('Calcs - ACA values'!J98)-(INDEX('APT Data'!$A96:$AF96,MATCH('Calcs - New values'!L$3,'APT Data'!$A$1:$AF$1,0))))*$A$1),'Calcs - ACA values'!J98*$A$1)</f>
        <v>620</v>
      </c>
      <c r="M98" s="27">
        <f>IFERROR(INDEX('APT Data'!$A96:$AF96,MATCH('Calcs - New values'!M$3,'APT Data'!$A$1:$AF$1,0))+((('Calcs - ACA values'!K98)-(INDEX('APT Data'!$A96:$AF96,MATCH('Calcs - New values'!M$3,'APT Data'!$A$1:$AF$1,0))))*$A$1),'Calcs - ACA values'!K98*$A$1)</f>
        <v>865</v>
      </c>
      <c r="N98" s="27">
        <f>IFERROR(INDEX('APT Data'!$A96:$AF96,MATCH('Calcs - New values'!N$3,'APT Data'!$A$1:$AF$1,0))+((('Calcs - ACA values'!L98)-(INDEX('APT Data'!$A96:$AF96,MATCH('Calcs - New values'!N$3,'APT Data'!$A$1:$AF$1,0))))*$A$1),'Calcs - ACA values'!L98*$A$1)</f>
        <v>475</v>
      </c>
      <c r="O98" s="27">
        <f>IFERROR(INDEX('APT Data'!$A96:$AF96,MATCH('Calcs - New values'!O$3,'APT Data'!$A$1:$AF$1,0))+((('Calcs - ACA values'!M98)-(INDEX('APT Data'!$A96:$AF96,MATCH('Calcs - New values'!O$3,'APT Data'!$A$1:$AF$1,0))))*$A$1),'Calcs - ACA values'!M98*$A$1)</f>
        <v>680</v>
      </c>
      <c r="P98" s="27">
        <f>IFERROR(INDEX('APT Data'!$A96:$AF96,MATCH('Calcs - New values'!P$3,'APT Data'!$A$1:$AF$1,0))+((('Calcs - ACA values'!N98)-(INDEX('APT Data'!$A96:$AF96,MATCH('Calcs - New values'!P$3,'APT Data'!$A$1:$AF$1,0))))*$A$1),'Calcs - ACA values'!N98*$A$1)</f>
        <v>445</v>
      </c>
      <c r="Q98" s="27">
        <f>IFERROR(INDEX('APT Data'!$A96:$AF96,MATCH('Calcs - New values'!Q$3,'APT Data'!$A$1:$AF$1,0))+((('Calcs - ACA values'!O98)-(INDEX('APT Data'!$A96:$AF96,MATCH('Calcs - New values'!Q$3,'APT Data'!$A$1:$AF$1,0))))*$A$1),'Calcs - ACA values'!O98*$A$1)</f>
        <v>630</v>
      </c>
      <c r="R98" s="27">
        <f>IFERROR(INDEX('APT Data'!$A96:$AF96,MATCH('Calcs - New values'!R$3,'APT Data'!$A$1:$AF$1,0))+((('Calcs - ACA values'!P98)-(INDEX('APT Data'!$A96:$AF96,MATCH('Calcs - New values'!R$3,'APT Data'!$A$1:$AF$1,0))))*$A$1),'Calcs - ACA values'!P98*$A$1)</f>
        <v>410</v>
      </c>
      <c r="S98" s="27">
        <f>IFERROR(INDEX('APT Data'!$A96:$AF96,MATCH('Calcs - New values'!S$3,'APT Data'!$A$1:$AF$1,0))+((('Calcs - ACA values'!Q98)-(INDEX('APT Data'!$A96:$AF96,MATCH('Calcs - New values'!S$3,'APT Data'!$A$1:$AF$1,0))))*$A$1),'Calcs - ACA values'!Q98*$A$1)</f>
        <v>580</v>
      </c>
      <c r="T98" s="27">
        <f>IFERROR(INDEX('APT Data'!$A96:$AF96,MATCH('Calcs - New values'!T$3,'APT Data'!$A$1:$AF$1,0))+((('Calcs - ACA values'!R98)-(INDEX('APT Data'!$A96:$AF96,MATCH('Calcs - New values'!T$3,'APT Data'!$A$1:$AF$1,0))))*$A$1),'Calcs - ACA values'!R98*$A$1)</f>
        <v>260</v>
      </c>
      <c r="U98" s="27">
        <f>IFERROR(INDEX('APT Data'!$A96:$AF96,MATCH('Calcs - New values'!U$3,'APT Data'!$A$1:$AF$1,0))+((('Calcs - ACA values'!S98)-(INDEX('APT Data'!$A96:$AF96,MATCH('Calcs - New values'!U$3,'APT Data'!$A$1:$AF$1,0))))*$A$1),'Calcs - ACA values'!S98*$A$1)</f>
        <v>415</v>
      </c>
      <c r="V98" s="27">
        <f>IFERROR(INDEX('APT Data'!$A96:$AF96,MATCH('Calcs - New values'!V$3,'APT Data'!$A$1:$AF$1,0))+((('Calcs - ACA values'!T98)-(INDEX('APT Data'!$A96:$AF96,MATCH('Calcs - New values'!V$3,'APT Data'!$A$1:$AF$1,0))))*$A$1),'Calcs - ACA values'!T98*$A$1)</f>
        <v>215</v>
      </c>
      <c r="W98" s="27">
        <f>IFERROR(INDEX('APT Data'!$A96:$AF96,MATCH('Calcs - New values'!W$3,'APT Data'!$A$1:$AF$1,0))+((('Calcs - ACA values'!U98)-(INDEX('APT Data'!$A96:$AF96,MATCH('Calcs - New values'!W$3,'APT Data'!$A$1:$AF$1,0))))*$A$1),'Calcs - ACA values'!U98*$A$1)</f>
        <v>310</v>
      </c>
      <c r="X98" s="27">
        <f>IFERROR(INDEX('APT Data'!$A96:$AF96,MATCH('Calcs - New values'!X$3,'APT Data'!$A$1:$AF$1,0))+((('Calcs - ACA values'!V98)-(INDEX('APT Data'!$A96:$AF96,MATCH('Calcs - New values'!X$3,'APT Data'!$A$1:$AF$1,0))))*$A$1),'Calcs - ACA values'!V98*$A$1)</f>
        <v>1095</v>
      </c>
      <c r="Y98" s="27">
        <f>IFERROR(INDEX('APT Data'!$A96:$AF96,MATCH('Calcs - New values'!Y$3,'APT Data'!$A$1:$AF$1,0))+((('Calcs - ACA values'!W98)-(INDEX('APT Data'!$A96:$AF96,MATCH('Calcs - New values'!Y$3,'APT Data'!$A$1:$AF$1,0))))*$A$1),'Calcs - ACA values'!W98*$A$1)</f>
        <v>1660</v>
      </c>
      <c r="Z98" s="27">
        <f>IFERROR(INDEX('APT Data'!$A96:$AF96,MATCH('Calcs - New values'!Z$3,'APT Data'!$A$1:$AF$1,0))+((('Calcs - ACA values'!X98)-(INDEX('APT Data'!$A96:$AF96,MATCH('Calcs - New values'!Z$3,'APT Data'!$A$1:$AF$1,0))))*$A$1),'Calcs - ACA values'!X98*$A$1)</f>
        <v>550</v>
      </c>
      <c r="AA98" s="27">
        <f>IFERROR(INDEX('APT Data'!$A96:$AF96,MATCH('Calcs - New values'!AA$3,'APT Data'!$A$1:$AF$1,0))+((('Calcs - ACA values'!Y98)-(INDEX('APT Data'!$A96:$AF96,MATCH('Calcs - New values'!AA$3,'APT Data'!$A$1:$AF$1,0))))*$A$1),'Calcs - ACA values'!Y98*$A$1)</f>
        <v>1485</v>
      </c>
      <c r="AB98" s="27">
        <f>IFERROR(INDEX('APT Data'!$A96:$AF96,MATCH('Calcs - New values'!AB$3,'APT Data'!$A$1:$AF$1,0))+((('Calcs - ACA values'!Z98)-(INDEX('APT Data'!$A96:$AF96,MATCH('Calcs - New values'!AB$3,'APT Data'!$A$1:$AF$1,0))))*$A$1),'Calcs - ACA values'!Z98*$A$1)</f>
        <v>117800</v>
      </c>
      <c r="AC98" s="27">
        <f>IFERROR(INDEX('APT Data'!$A96:$AF96,MATCH('Calcs - New values'!AC$3,'APT Data'!$A$1:$AF$1,0))+((('Calcs - ACA values'!AA98)-(INDEX('APT Data'!$A96:$AF96,MATCH('Calcs - New values'!AC$3,'APT Data'!$A$1:$AF$1,0))))*$A$1),'Calcs - ACA values'!AA98*$A$1)</f>
        <v>117800</v>
      </c>
      <c r="AD98" s="27">
        <f>IFERROR(INDEX('APT Data'!$A96:$AF96,MATCH('Calcs - New values'!AD$3,'APT Data'!$A$1:$AF$1,0))+((('Calcs - ACA values'!AB98)-(INDEX('APT Data'!$A96:$AF96,MATCH('Calcs - New values'!AD$3,'APT Data'!$A$1:$AF$1,0))))*$A$1),'Calcs - ACA values'!AB98*$A$1)</f>
        <v>45000</v>
      </c>
      <c r="AE98" s="27">
        <f>IFERROR(INDEX('APT Data'!$A96:$AF96,MATCH('Calcs - New values'!AE$3,'APT Data'!$A$1:$AF$1,0))+((('Calcs - ACA values'!AC98)-(INDEX('APT Data'!$A96:$AF96,MATCH('Calcs - New values'!AE$3,'APT Data'!$A$1:$AF$1,0))))*$A$1),'Calcs - ACA values'!AC98*$A$1)</f>
        <v>70000</v>
      </c>
      <c r="AF98" s="27">
        <f>IFERROR(INDEX('APT Data'!$A96:$AF96,MATCH('Calcs - New values'!AF$3,'APT Data'!$A$1:$AF$1,0))+((('Calcs - ACA values'!AD98)-(INDEX('APT Data'!$A96:$AF96,MATCH('Calcs - New values'!AF$3,'APT Data'!$A$1:$AF$1,0))))*$A$1),'Calcs - ACA values'!AD98*$A$1)</f>
        <v>0</v>
      </c>
      <c r="AG98" s="27">
        <f>IFERROR(INDEX('APT Data'!$A96:$AF96,MATCH('Calcs - New values'!AG$3,'APT Data'!$A$1:$AF$1,0))+((('Calcs - ACA values'!AE98)-(INDEX('APT Data'!$A96:$AF96,MATCH('Calcs - New values'!AG$3,'APT Data'!$A$1:$AF$1,0))))*$A$1),'Calcs - ACA values'!AE98*$A$1)</f>
        <v>900</v>
      </c>
      <c r="AH98" s="27">
        <f>IFERROR(INDEX('APT Data'!$A96:$AF96,MATCH('Calcs - New values'!AH$3,'APT Data'!$A$1:$AF$1,0))+((('Calcs - ACA values'!AF98)-(INDEX('APT Data'!$A96:$AF96,MATCH('Calcs - New values'!AH$3,'APT Data'!$A$1:$AF$1,0))))*$A$1),'Calcs - ACA values'!AF98*$A$1)</f>
        <v>1290</v>
      </c>
    </row>
    <row r="99" spans="1:34" x14ac:dyDescent="0.35">
      <c r="A99" s="11">
        <v>845</v>
      </c>
      <c r="B99" s="11" t="b">
        <f>A99='Calcs - ACA values'!A99</f>
        <v>1</v>
      </c>
      <c r="C99" s="11" t="b">
        <f>A99='APT Data'!A97</f>
        <v>1</v>
      </c>
      <c r="D99" s="18" t="s">
        <v>100</v>
      </c>
      <c r="E99" s="27">
        <f>IFERROR(INDEX('APT Data'!$A97:$AF97,MATCH('Calcs - New values'!E$3,'APT Data'!$A$1:$AF$1,0))+((('Calcs - ACA values'!C99)-(INDEX('APT Data'!$A97:$AF97,MATCH('Calcs - New values'!E$3,'APT Data'!$A$1:$AF$1,0))))*$A$1),'Calcs - ACA values'!C99*$A$1)</f>
        <v>3123.527787</v>
      </c>
      <c r="F99" s="27">
        <f>IFERROR(INDEX('APT Data'!$A97:$AF97,MATCH('Calcs - New values'!F$3,'APT Data'!$A$1:$AF$1,0))+((('Calcs - ACA values'!D99)-(INDEX('APT Data'!$A97:$AF97,MATCH('Calcs - New values'!F$3,'APT Data'!$A$1:$AF$1,0))))*$A$1),'Calcs - ACA values'!D99*$A$1)</f>
        <v>4404.7442760000004</v>
      </c>
      <c r="G99" s="27">
        <f>IFERROR(INDEX('APT Data'!$A97:$AF97,MATCH('Calcs - New values'!G$3,'APT Data'!$A$1:$AF$1,0))+((('Calcs - ACA values'!E99)-(INDEX('APT Data'!$A97:$AF97,MATCH('Calcs - New values'!G$3,'APT Data'!$A$1:$AF$1,0))))*$A$1),'Calcs - ACA values'!E99*$A$1)</f>
        <v>4963.8387469999998</v>
      </c>
      <c r="H99" s="27">
        <f>IFERROR(INDEX('APT Data'!$A97:$AF97,MATCH('Calcs - New values'!H$3,'APT Data'!$A$1:$AF$1,0))+((('Calcs - ACA values'!F99)-(INDEX('APT Data'!$A97:$AF97,MATCH('Calcs - New values'!H$3,'APT Data'!$A$1:$AF$1,0))))*$A$1),'Calcs - ACA values'!F99*$A$1)</f>
        <v>575.09717499999999</v>
      </c>
      <c r="I99" s="27">
        <f>IFERROR(INDEX('APT Data'!$A97:$AF97,MATCH('Calcs - New values'!I$3,'APT Data'!$A$1:$AF$1,0))+((('Calcs - ACA values'!G99)-(INDEX('APT Data'!$A97:$AF97,MATCH('Calcs - New values'!I$3,'APT Data'!$A$1:$AF$1,0))))*$A$1),'Calcs - ACA values'!G99*$A$1)</f>
        <v>840.14196000000004</v>
      </c>
      <c r="J99" s="27">
        <f>IFERROR(INDEX('APT Data'!$A97:$AF97,MATCH('Calcs - New values'!J$3,'APT Data'!$A$1:$AF$1,0))+((('Calcs - ACA values'!H99)-(INDEX('APT Data'!$A97:$AF97,MATCH('Calcs - New values'!J$3,'APT Data'!$A$1:$AF$1,0))))*$A$1),'Calcs - ACA values'!H99*$A$1)</f>
        <v>460.07774000000001</v>
      </c>
      <c r="K99" s="27">
        <f>IFERROR(INDEX('APT Data'!$A97:$AF97,MATCH('Calcs - New values'!K$3,'APT Data'!$A$1:$AF$1,0))+((('Calcs - ACA values'!I99)-(INDEX('APT Data'!$A97:$AF97,MATCH('Calcs - New values'!K$3,'APT Data'!$A$1:$AF$1,0))))*$A$1),'Calcs - ACA values'!I99*$A$1)</f>
        <v>460.07774000000001</v>
      </c>
      <c r="L99" s="27">
        <f>IFERROR(INDEX('APT Data'!$A97:$AF97,MATCH('Calcs - New values'!L$3,'APT Data'!$A$1:$AF$1,0))+((('Calcs - ACA values'!J99)-(INDEX('APT Data'!$A97:$AF97,MATCH('Calcs - New values'!L$3,'APT Data'!$A$1:$AF$1,0))))*$A$1),'Calcs - ACA values'!J99*$A$1)</f>
        <v>620.10478000000001</v>
      </c>
      <c r="M99" s="27">
        <f>IFERROR(INDEX('APT Data'!$A97:$AF97,MATCH('Calcs - New values'!M$3,'APT Data'!$A$1:$AF$1,0))+((('Calcs - ACA values'!K99)-(INDEX('APT Data'!$A97:$AF97,MATCH('Calcs - New values'!M$3,'APT Data'!$A$1:$AF$1,0))))*$A$1),'Calcs - ACA values'!K99*$A$1)</f>
        <v>865.14618500000006</v>
      </c>
      <c r="N99" s="27">
        <f>IFERROR(INDEX('APT Data'!$A97:$AF97,MATCH('Calcs - New values'!N$3,'APT Data'!$A$1:$AF$1,0))+((('Calcs - ACA values'!L99)-(INDEX('APT Data'!$A97:$AF97,MATCH('Calcs - New values'!N$3,'APT Data'!$A$1:$AF$1,0))))*$A$1),'Calcs - ACA values'!L99*$A$1)</f>
        <v>475.08027500000003</v>
      </c>
      <c r="O99" s="27">
        <f>IFERROR(INDEX('APT Data'!$A97:$AF97,MATCH('Calcs - New values'!O$3,'APT Data'!$A$1:$AF$1,0))+((('Calcs - ACA values'!M99)-(INDEX('APT Data'!$A97:$AF97,MATCH('Calcs - New values'!O$3,'APT Data'!$A$1:$AF$1,0))))*$A$1),'Calcs - ACA values'!M99*$A$1)</f>
        <v>680.11491999999998</v>
      </c>
      <c r="P99" s="27">
        <f>IFERROR(INDEX('APT Data'!$A97:$AF97,MATCH('Calcs - New values'!P$3,'APT Data'!$A$1:$AF$1,0))+((('Calcs - ACA values'!N99)-(INDEX('APT Data'!$A97:$AF97,MATCH('Calcs - New values'!P$3,'APT Data'!$A$1:$AF$1,0))))*$A$1),'Calcs - ACA values'!N99*$A$1)</f>
        <v>445.07520499999998</v>
      </c>
      <c r="Q99" s="27">
        <f>IFERROR(INDEX('APT Data'!$A97:$AF97,MATCH('Calcs - New values'!Q$3,'APT Data'!$A$1:$AF$1,0))+((('Calcs - ACA values'!O99)-(INDEX('APT Data'!$A97:$AF97,MATCH('Calcs - New values'!Q$3,'APT Data'!$A$1:$AF$1,0))))*$A$1),'Calcs - ACA values'!O99*$A$1)</f>
        <v>630.10646999999994</v>
      </c>
      <c r="R99" s="27">
        <f>IFERROR(INDEX('APT Data'!$A97:$AF97,MATCH('Calcs - New values'!R$3,'APT Data'!$A$1:$AF$1,0))+((('Calcs - ACA values'!P99)-(INDEX('APT Data'!$A97:$AF97,MATCH('Calcs - New values'!R$3,'APT Data'!$A$1:$AF$1,0))))*$A$1),'Calcs - ACA values'!P99*$A$1)</f>
        <v>410.06929000000002</v>
      </c>
      <c r="S99" s="27">
        <f>IFERROR(INDEX('APT Data'!$A97:$AF97,MATCH('Calcs - New values'!S$3,'APT Data'!$A$1:$AF$1,0))+((('Calcs - ACA values'!Q99)-(INDEX('APT Data'!$A97:$AF97,MATCH('Calcs - New values'!S$3,'APT Data'!$A$1:$AF$1,0))))*$A$1),'Calcs - ACA values'!Q99*$A$1)</f>
        <v>580.09802000000002</v>
      </c>
      <c r="T99" s="27">
        <f>IFERROR(INDEX('APT Data'!$A97:$AF97,MATCH('Calcs - New values'!T$3,'APT Data'!$A$1:$AF$1,0))+((('Calcs - ACA values'!R99)-(INDEX('APT Data'!$A97:$AF97,MATCH('Calcs - New values'!T$3,'APT Data'!$A$1:$AF$1,0))))*$A$1),'Calcs - ACA values'!R99*$A$1)</f>
        <v>260.04394000000002</v>
      </c>
      <c r="U99" s="27">
        <f>IFERROR(INDEX('APT Data'!$A97:$AF97,MATCH('Calcs - New values'!U$3,'APT Data'!$A$1:$AF$1,0))+((('Calcs - ACA values'!S99)-(INDEX('APT Data'!$A97:$AF97,MATCH('Calcs - New values'!U$3,'APT Data'!$A$1:$AF$1,0))))*$A$1),'Calcs - ACA values'!S99*$A$1)</f>
        <v>415.07013499999999</v>
      </c>
      <c r="V99" s="27">
        <f>IFERROR(INDEX('APT Data'!$A97:$AF97,MATCH('Calcs - New values'!V$3,'APT Data'!$A$1:$AF$1,0))+((('Calcs - ACA values'!T99)-(INDEX('APT Data'!$A97:$AF97,MATCH('Calcs - New values'!V$3,'APT Data'!$A$1:$AF$1,0))))*$A$1),'Calcs - ACA values'!T99*$A$1)</f>
        <v>215.03633500000001</v>
      </c>
      <c r="W99" s="27">
        <f>IFERROR(INDEX('APT Data'!$A97:$AF97,MATCH('Calcs - New values'!W$3,'APT Data'!$A$1:$AF$1,0))+((('Calcs - ACA values'!U99)-(INDEX('APT Data'!$A97:$AF97,MATCH('Calcs - New values'!W$3,'APT Data'!$A$1:$AF$1,0))))*$A$1),'Calcs - ACA values'!U99*$A$1)</f>
        <v>310.05239</v>
      </c>
      <c r="X99" s="27">
        <f>IFERROR(INDEX('APT Data'!$A97:$AF97,MATCH('Calcs - New values'!X$3,'APT Data'!$A$1:$AF$1,0))+((('Calcs - ACA values'!V99)-(INDEX('APT Data'!$A97:$AF97,MATCH('Calcs - New values'!X$3,'APT Data'!$A$1:$AF$1,0))))*$A$1),'Calcs - ACA values'!V99*$A$1)</f>
        <v>1095.1850549999999</v>
      </c>
      <c r="Y99" s="27">
        <f>IFERROR(INDEX('APT Data'!$A97:$AF97,MATCH('Calcs - New values'!Y$3,'APT Data'!$A$1:$AF$1,0))+((('Calcs - ACA values'!W99)-(INDEX('APT Data'!$A97:$AF97,MATCH('Calcs - New values'!Y$3,'APT Data'!$A$1:$AF$1,0))))*$A$1),'Calcs - ACA values'!W99*$A$1)</f>
        <v>1660.28054</v>
      </c>
      <c r="Z99" s="27">
        <f>IFERROR(INDEX('APT Data'!$A97:$AF97,MATCH('Calcs - New values'!Z$3,'APT Data'!$A$1:$AF$1,0))+((('Calcs - ACA values'!X99)-(INDEX('APT Data'!$A97:$AF97,MATCH('Calcs - New values'!Z$3,'APT Data'!$A$1:$AF$1,0))))*$A$1),'Calcs - ACA values'!X99*$A$1)</f>
        <v>550.09294999999997</v>
      </c>
      <c r="AA99" s="27">
        <f>IFERROR(INDEX('APT Data'!$A97:$AF97,MATCH('Calcs - New values'!AA$3,'APT Data'!$A$1:$AF$1,0))+((('Calcs - ACA values'!Y99)-(INDEX('APT Data'!$A97:$AF97,MATCH('Calcs - New values'!AA$3,'APT Data'!$A$1:$AF$1,0))))*$A$1),'Calcs - ACA values'!Y99*$A$1)</f>
        <v>1485.250965</v>
      </c>
      <c r="AB99" s="27">
        <f>IFERROR(INDEX('APT Data'!$A97:$AF97,MATCH('Calcs - New values'!AB$3,'APT Data'!$A$1:$AF$1,0))+((('Calcs - ACA values'!Z99)-(INDEX('APT Data'!$A97:$AF97,MATCH('Calcs - New values'!AB$3,'APT Data'!$A$1:$AF$1,0))))*$A$1),'Calcs - ACA values'!Z99*$A$1)</f>
        <v>117819.90820000001</v>
      </c>
      <c r="AC99" s="27">
        <f>IFERROR(INDEX('APT Data'!$A97:$AF97,MATCH('Calcs - New values'!AC$3,'APT Data'!$A$1:$AF$1,0))+((('Calcs - ACA values'!AA99)-(INDEX('APT Data'!$A97:$AF97,MATCH('Calcs - New values'!AC$3,'APT Data'!$A$1:$AF$1,0))))*$A$1),'Calcs - ACA values'!AA99*$A$1)</f>
        <v>117819.90820000001</v>
      </c>
      <c r="AD99" s="27">
        <f>IFERROR(INDEX('APT Data'!$A97:$AF97,MATCH('Calcs - New values'!AD$3,'APT Data'!$A$1:$AF$1,0))+((('Calcs - ACA values'!AB99)-(INDEX('APT Data'!$A97:$AF97,MATCH('Calcs - New values'!AD$3,'APT Data'!$A$1:$AF$1,0))))*$A$1),'Calcs - ACA values'!AB99*$A$1)</f>
        <v>45007.604999999996</v>
      </c>
      <c r="AE99" s="27">
        <f>IFERROR(INDEX('APT Data'!$A97:$AF97,MATCH('Calcs - New values'!AE$3,'APT Data'!$A$1:$AF$1,0))+((('Calcs - ACA values'!AC99)-(INDEX('APT Data'!$A97:$AF97,MATCH('Calcs - New values'!AE$3,'APT Data'!$A$1:$AF$1,0))))*$A$1),'Calcs - ACA values'!AC99*$A$1)</f>
        <v>70011.83</v>
      </c>
      <c r="AF99" s="27">
        <f>IFERROR(INDEX('APT Data'!$A97:$AF97,MATCH('Calcs - New values'!AF$3,'APT Data'!$A$1:$AF$1,0))+((('Calcs - ACA values'!AD99)-(INDEX('APT Data'!$A97:$AF97,MATCH('Calcs - New values'!AF$3,'APT Data'!$A$1:$AF$1,0))))*$A$1),'Calcs - ACA values'!AD99*$A$1)</f>
        <v>0</v>
      </c>
      <c r="AG99" s="27">
        <f>IFERROR(INDEX('APT Data'!$A97:$AF97,MATCH('Calcs - New values'!AG$3,'APT Data'!$A$1:$AF$1,0))+((('Calcs - ACA values'!AE99)-(INDEX('APT Data'!$A97:$AF97,MATCH('Calcs - New values'!AG$3,'APT Data'!$A$1:$AF$1,0))))*$A$1),'Calcs - ACA values'!AE99*$A$1)</f>
        <v>900.15210000000002</v>
      </c>
      <c r="AH99" s="27">
        <f>IFERROR(INDEX('APT Data'!$A97:$AF97,MATCH('Calcs - New values'!AH$3,'APT Data'!$A$1:$AF$1,0))+((('Calcs - ACA values'!AF99)-(INDEX('APT Data'!$A97:$AF97,MATCH('Calcs - New values'!AH$3,'APT Data'!$A$1:$AF$1,0))))*$A$1),'Calcs - ACA values'!AF99*$A$1)</f>
        <v>1290.21801</v>
      </c>
    </row>
    <row r="100" spans="1:34" x14ac:dyDescent="0.35">
      <c r="A100" s="11">
        <v>846</v>
      </c>
      <c r="B100" s="11" t="b">
        <f>A100='Calcs - ACA values'!A100</f>
        <v>1</v>
      </c>
      <c r="C100" s="11" t="b">
        <f>A100='APT Data'!A98</f>
        <v>1</v>
      </c>
      <c r="D100" s="18" t="s">
        <v>101</v>
      </c>
      <c r="E100" s="27">
        <f>IFERROR(INDEX('APT Data'!$A98:$AF98,MATCH('Calcs - New values'!E$3,'APT Data'!$A$1:$AF$1,0))+((('Calcs - ACA values'!C100)-(INDEX('APT Data'!$A98:$AF98,MATCH('Calcs - New values'!E$3,'APT Data'!$A$1:$AF$1,0))))*$A$1),'Calcs - ACA values'!C100*$A$1)</f>
        <v>3133.1768670000001</v>
      </c>
      <c r="F100" s="27">
        <f>IFERROR(INDEX('APT Data'!$A98:$AF98,MATCH('Calcs - New values'!F$3,'APT Data'!$A$1:$AF$1,0))+((('Calcs - ACA values'!D100)-(INDEX('APT Data'!$A98:$AF98,MATCH('Calcs - New values'!F$3,'APT Data'!$A$1:$AF$1,0))))*$A$1),'Calcs - ACA values'!D100*$A$1)</f>
        <v>4667.8592759999992</v>
      </c>
      <c r="G100" s="27">
        <f>IFERROR(INDEX('APT Data'!$A98:$AF98,MATCH('Calcs - New values'!G$3,'APT Data'!$A$1:$AF$1,0))+((('Calcs - ACA values'!E100)-(INDEX('APT Data'!$A98:$AF98,MATCH('Calcs - New values'!G$3,'APT Data'!$A$1:$AF$1,0))))*$A$1),'Calcs - ACA values'!E100*$A$1)</f>
        <v>4723.8537469999992</v>
      </c>
      <c r="H100" s="27">
        <f>IFERROR(INDEX('APT Data'!$A98:$AF98,MATCH('Calcs - New values'!H$3,'APT Data'!$A$1:$AF$1,0))+((('Calcs - ACA values'!F100)-(INDEX('APT Data'!$A98:$AF98,MATCH('Calcs - New values'!H$3,'APT Data'!$A$1:$AF$1,0))))*$A$1),'Calcs - ACA values'!F100*$A$1)</f>
        <v>704.69496643501964</v>
      </c>
      <c r="I100" s="27">
        <f>IFERROR(INDEX('APT Data'!$A98:$AF98,MATCH('Calcs - New values'!I$3,'APT Data'!$A$1:$AF$1,0))+((('Calcs - ACA values'!G100)-(INDEX('APT Data'!$A98:$AF98,MATCH('Calcs - New values'!I$3,'APT Data'!$A$1:$AF$1,0))))*$A$1),'Calcs - ACA values'!G100*$A$1)</f>
        <v>678.81582039381146</v>
      </c>
      <c r="J100" s="27">
        <f>IFERROR(INDEX('APT Data'!$A98:$AF98,MATCH('Calcs - New values'!J$3,'APT Data'!$A$1:$AF$1,0))+((('Calcs - ACA values'!H100)-(INDEX('APT Data'!$A98:$AF98,MATCH('Calcs - New values'!J$3,'APT Data'!$A$1:$AF$1,0))))*$A$1),'Calcs - ACA values'!H100*$A$1)</f>
        <v>748.66669222330609</v>
      </c>
      <c r="K100" s="27">
        <f>IFERROR(INDEX('APT Data'!$A98:$AF98,MATCH('Calcs - New values'!K$3,'APT Data'!$A$1:$AF$1,0))+((('Calcs - ACA values'!I100)-(INDEX('APT Data'!$A98:$AF98,MATCH('Calcs - New values'!K$3,'APT Data'!$A$1:$AF$1,0))))*$A$1),'Calcs - ACA values'!I100*$A$1)</f>
        <v>831.13043862664983</v>
      </c>
      <c r="L100" s="27">
        <f>IFERROR(INDEX('APT Data'!$A98:$AF98,MATCH('Calcs - New values'!L$3,'APT Data'!$A$1:$AF$1,0))+((('Calcs - ACA values'!J100)-(INDEX('APT Data'!$A98:$AF98,MATCH('Calcs - New values'!L$3,'APT Data'!$A$1:$AF$1,0))))*$A$1),'Calcs - ACA values'!J100*$A$1)</f>
        <v>963.54534006182405</v>
      </c>
      <c r="M100" s="27">
        <f>IFERROR(INDEX('APT Data'!$A98:$AF98,MATCH('Calcs - New values'!M$3,'APT Data'!$A$1:$AF$1,0))+((('Calcs - ACA values'!K100)-(INDEX('APT Data'!$A98:$AF98,MATCH('Calcs - New values'!M$3,'APT Data'!$A$1:$AF$1,0))))*$A$1),'Calcs - ACA values'!K100*$A$1)</f>
        <v>741.89462581462953</v>
      </c>
      <c r="N100" s="27">
        <f>IFERROR(INDEX('APT Data'!$A98:$AF98,MATCH('Calcs - New values'!N$3,'APT Data'!$A$1:$AF$1,0))+((('Calcs - ACA values'!L100)-(INDEX('APT Data'!$A98:$AF98,MATCH('Calcs - New values'!N$3,'APT Data'!$A$1:$AF$1,0))))*$A$1),'Calcs - ACA values'!L100*$A$1)</f>
        <v>589.34105792717435</v>
      </c>
      <c r="O100" s="27">
        <f>IFERROR(INDEX('APT Data'!$A98:$AF98,MATCH('Calcs - New values'!O$3,'APT Data'!$A$1:$AF$1,0))+((('Calcs - ACA values'!M100)-(INDEX('APT Data'!$A98:$AF98,MATCH('Calcs - New values'!O$3,'APT Data'!$A$1:$AF$1,0))))*$A$1),'Calcs - ACA values'!M100*$A$1)</f>
        <v>604.73595113966758</v>
      </c>
      <c r="P100" s="27">
        <f>IFERROR(INDEX('APT Data'!$A98:$AF98,MATCH('Calcs - New values'!P$3,'APT Data'!$A$1:$AF$1,0))+((('Calcs - ACA values'!N100)-(INDEX('APT Data'!$A98:$AF98,MATCH('Calcs - New values'!P$3,'APT Data'!$A$1:$AF$1,0))))*$A$1),'Calcs - ACA values'!N100*$A$1)</f>
        <v>536.0240873628112</v>
      </c>
      <c r="Q100" s="27">
        <f>IFERROR(INDEX('APT Data'!$A98:$AF98,MATCH('Calcs - New values'!Q$3,'APT Data'!$A$1:$AF$1,0))+((('Calcs - ACA values'!O100)-(INDEX('APT Data'!$A98:$AF98,MATCH('Calcs - New values'!Q$3,'APT Data'!$A$1:$AF$1,0))))*$A$1),'Calcs - ACA values'!O100*$A$1)</f>
        <v>567.76107438812585</v>
      </c>
      <c r="R100" s="27">
        <f>IFERROR(INDEX('APT Data'!$A98:$AF98,MATCH('Calcs - New values'!R$3,'APT Data'!$A$1:$AF$1,0))+((('Calcs - ACA values'!P100)-(INDEX('APT Data'!$A98:$AF98,MATCH('Calcs - New values'!R$3,'APT Data'!$A$1:$AF$1,0))))*$A$1),'Calcs - ACA values'!P100*$A$1)</f>
        <v>498.97690531990077</v>
      </c>
      <c r="S100" s="27">
        <f>IFERROR(INDEX('APT Data'!$A98:$AF98,MATCH('Calcs - New values'!S$3,'APT Data'!$A$1:$AF$1,0))+((('Calcs - ACA values'!Q100)-(INDEX('APT Data'!$A98:$AF98,MATCH('Calcs - New values'!S$3,'APT Data'!$A$1:$AF$1,0))))*$A$1),'Calcs - ACA values'!Q100*$A$1)</f>
        <v>514.8029842608147</v>
      </c>
      <c r="T100" s="27">
        <f>IFERROR(INDEX('APT Data'!$A98:$AF98,MATCH('Calcs - New values'!T$3,'APT Data'!$A$1:$AF$1,0))+((('Calcs - ACA values'!R100)-(INDEX('APT Data'!$A98:$AF98,MATCH('Calcs - New values'!T$3,'APT Data'!$A$1:$AF$1,0))))*$A$1),'Calcs - ACA values'!R100*$A$1)</f>
        <v>333.01585362680322</v>
      </c>
      <c r="U100" s="27">
        <f>IFERROR(INDEX('APT Data'!$A98:$AF98,MATCH('Calcs - New values'!U$3,'APT Data'!$A$1:$AF$1,0))+((('Calcs - ACA values'!S100)-(INDEX('APT Data'!$A98:$AF98,MATCH('Calcs - New values'!U$3,'APT Data'!$A$1:$AF$1,0))))*$A$1),'Calcs - ACA values'!S100*$A$1)</f>
        <v>402.37581900619261</v>
      </c>
      <c r="V100" s="27">
        <f>IFERROR(INDEX('APT Data'!$A98:$AF98,MATCH('Calcs - New values'!V$3,'APT Data'!$A$1:$AF$1,0))+((('Calcs - ACA values'!T100)-(INDEX('APT Data'!$A98:$AF98,MATCH('Calcs - New values'!V$3,'APT Data'!$A$1:$AF$1,0))))*$A$1),'Calcs - ACA values'!T100*$A$1)</f>
        <v>278.19634806244022</v>
      </c>
      <c r="W100" s="27">
        <f>IFERROR(INDEX('APT Data'!$A98:$AF98,MATCH('Calcs - New values'!W$3,'APT Data'!$A$1:$AF$1,0))+((('Calcs - ACA values'!U100)-(INDEX('APT Data'!$A98:$AF98,MATCH('Calcs - New values'!W$3,'APT Data'!$A$1:$AF$1,0))))*$A$1),'Calcs - ACA values'!U100*$A$1)</f>
        <v>295.95879375157318</v>
      </c>
      <c r="X100" s="27">
        <f>IFERROR(INDEX('APT Data'!$A98:$AF98,MATCH('Calcs - New values'!X$3,'APT Data'!$A$1:$AF$1,0))+((('Calcs - ACA values'!V100)-(INDEX('APT Data'!$A98:$AF98,MATCH('Calcs - New values'!X$3,'APT Data'!$A$1:$AF$1,0))))*$A$1),'Calcs - ACA values'!V100*$A$1)</f>
        <v>1025.885055</v>
      </c>
      <c r="Y100" s="27">
        <f>IFERROR(INDEX('APT Data'!$A98:$AF98,MATCH('Calcs - New values'!Y$3,'APT Data'!$A$1:$AF$1,0))+((('Calcs - ACA values'!W100)-(INDEX('APT Data'!$A98:$AF98,MATCH('Calcs - New values'!Y$3,'APT Data'!$A$1:$AF$1,0))))*$A$1),'Calcs - ACA values'!W100*$A$1)</f>
        <v>1570.28054</v>
      </c>
      <c r="Z100" s="27">
        <f>IFERROR(INDEX('APT Data'!$A98:$AF98,MATCH('Calcs - New values'!Z$3,'APT Data'!$A$1:$AF$1,0))+((('Calcs - ACA values'!X100)-(INDEX('APT Data'!$A98:$AF98,MATCH('Calcs - New values'!Z$3,'APT Data'!$A$1:$AF$1,0))))*$A$1),'Calcs - ACA values'!X100*$A$1)</f>
        <v>558.12094999999999</v>
      </c>
      <c r="AA100" s="27">
        <f>IFERROR(INDEX('APT Data'!$A98:$AF98,MATCH('Calcs - New values'!AA$3,'APT Data'!$A$1:$AF$1,0))+((('Calcs - ACA values'!Y100)-(INDEX('APT Data'!$A98:$AF98,MATCH('Calcs - New values'!AA$3,'APT Data'!$A$1:$AF$1,0))))*$A$1),'Calcs - ACA values'!Y100*$A$1)</f>
        <v>1697.0299649999999</v>
      </c>
      <c r="AB100" s="27">
        <f>IFERROR(INDEX('APT Data'!$A98:$AF98,MATCH('Calcs - New values'!AB$3,'APT Data'!$A$1:$AF$1,0))+((('Calcs - ACA values'!Z100)-(INDEX('APT Data'!$A98:$AF98,MATCH('Calcs - New values'!AB$3,'APT Data'!$A$1:$AF$1,0))))*$A$1),'Calcs - ACA values'!Z100*$A$1)</f>
        <v>128799.90820000001</v>
      </c>
      <c r="AC100" s="27">
        <f>IFERROR(INDEX('APT Data'!$A98:$AF98,MATCH('Calcs - New values'!AC$3,'APT Data'!$A$1:$AF$1,0))+((('Calcs - ACA values'!AA100)-(INDEX('APT Data'!$A98:$AF98,MATCH('Calcs - New values'!AC$3,'APT Data'!$A$1:$AF$1,0))))*$A$1),'Calcs - ACA values'!AA100*$A$1)</f>
        <v>128799.90820000001</v>
      </c>
      <c r="AD100" s="27">
        <f>IFERROR(INDEX('APT Data'!$A98:$AF98,MATCH('Calcs - New values'!AD$3,'APT Data'!$A$1:$AF$1,0))+((('Calcs - ACA values'!AB100)-(INDEX('APT Data'!$A98:$AF98,MATCH('Calcs - New values'!AD$3,'APT Data'!$A$1:$AF$1,0))))*$A$1),'Calcs - ACA values'!AB100*$A$1)</f>
        <v>4507.6049999999996</v>
      </c>
      <c r="AE100" s="27">
        <f>IFERROR(INDEX('APT Data'!$A98:$AF98,MATCH('Calcs - New values'!AE$3,'APT Data'!$A$1:$AF$1,0))+((('Calcs - ACA values'!AC100)-(INDEX('APT Data'!$A98:$AF98,MATCH('Calcs - New values'!AE$3,'APT Data'!$A$1:$AF$1,0))))*$A$1),'Calcs - ACA values'!AC100*$A$1)</f>
        <v>7011.8300000000008</v>
      </c>
      <c r="AF100" s="27">
        <f>IFERROR(INDEX('APT Data'!$A98:$AF98,MATCH('Calcs - New values'!AF$3,'APT Data'!$A$1:$AF$1,0))+((('Calcs - ACA values'!AD100)-(INDEX('APT Data'!$A98:$AF98,MATCH('Calcs - New values'!AF$3,'APT Data'!$A$1:$AF$1,0))))*$A$1),'Calcs - ACA values'!AD100*$A$1)</f>
        <v>0</v>
      </c>
      <c r="AG100" s="27">
        <f>IFERROR(INDEX('APT Data'!$A98:$AF98,MATCH('Calcs - New values'!AG$3,'APT Data'!$A$1:$AF$1,0))+((('Calcs - ACA values'!AE100)-(INDEX('APT Data'!$A98:$AF98,MATCH('Calcs - New values'!AG$3,'APT Data'!$A$1:$AF$1,0))))*$A$1),'Calcs - ACA values'!AE100*$A$1)</f>
        <v>4988.8990852843372</v>
      </c>
      <c r="AH100" s="27">
        <f>IFERROR(INDEX('APT Data'!$A98:$AF98,MATCH('Calcs - New values'!AH$3,'APT Data'!$A$1:$AF$1,0))+((('Calcs - ACA values'!AF100)-(INDEX('APT Data'!$A98:$AF98,MATCH('Calcs - New values'!AH$3,'APT Data'!$A$1:$AF$1,0))))*$A$1),'Calcs - ACA values'!AF100*$A$1)</f>
        <v>129.21801000000002</v>
      </c>
    </row>
    <row r="101" spans="1:34" x14ac:dyDescent="0.35">
      <c r="A101" s="11">
        <v>850</v>
      </c>
      <c r="B101" s="11" t="b">
        <f>A101='Calcs - ACA values'!A101</f>
        <v>1</v>
      </c>
      <c r="C101" s="11" t="b">
        <f>A101='APT Data'!A99</f>
        <v>1</v>
      </c>
      <c r="D101" s="18" t="s">
        <v>102</v>
      </c>
      <c r="E101" s="27">
        <f>IFERROR(INDEX('APT Data'!$A99:$AF99,MATCH('Calcs - New values'!E$3,'APT Data'!$A$1:$AF$1,0))+((('Calcs - ACA values'!C101)-(INDEX('APT Data'!$A99:$AF99,MATCH('Calcs - New values'!E$3,'APT Data'!$A$1:$AF$1,0))))*$A$1),'Calcs - ACA values'!C101*$A$1)</f>
        <v>3157.1221679999999</v>
      </c>
      <c r="F101" s="27">
        <f>IFERROR(INDEX('APT Data'!$A99:$AF99,MATCH('Calcs - New values'!F$3,'APT Data'!$A$1:$AF$1,0))+((('Calcs - ACA values'!D101)-(INDEX('APT Data'!$A99:$AF99,MATCH('Calcs - New values'!F$3,'APT Data'!$A$1:$AF$1,0))))*$A$1),'Calcs - ACA values'!D101*$A$1)</f>
        <v>4452.5360639999999</v>
      </c>
      <c r="G101" s="27">
        <f>IFERROR(INDEX('APT Data'!$A99:$AF99,MATCH('Calcs - New values'!G$3,'APT Data'!$A$1:$AF$1,0))+((('Calcs - ACA values'!E101)-(INDEX('APT Data'!$A99:$AF99,MATCH('Calcs - New values'!G$3,'APT Data'!$A$1:$AF$1,0))))*$A$1),'Calcs - ACA values'!E101*$A$1)</f>
        <v>5017.7276080000001</v>
      </c>
      <c r="H101" s="27">
        <f>IFERROR(INDEX('APT Data'!$A99:$AF99,MATCH('Calcs - New values'!H$3,'APT Data'!$A$1:$AF$1,0))+((('Calcs - ACA values'!F101)-(INDEX('APT Data'!$A99:$AF99,MATCH('Calcs - New values'!H$3,'APT Data'!$A$1:$AF$1,0))))*$A$1),'Calcs - ACA values'!F101*$A$1)</f>
        <v>581.21420000000001</v>
      </c>
      <c r="I101" s="27">
        <f>IFERROR(INDEX('APT Data'!$A99:$AF99,MATCH('Calcs - New values'!I$3,'APT Data'!$A$1:$AF$1,0))+((('Calcs - ACA values'!G101)-(INDEX('APT Data'!$A99:$AF99,MATCH('Calcs - New values'!I$3,'APT Data'!$A$1:$AF$1,0))))*$A$1),'Calcs - ACA values'!G101*$A$1)</f>
        <v>849.28944000000001</v>
      </c>
      <c r="J101" s="27">
        <f>IFERROR(INDEX('APT Data'!$A99:$AF99,MATCH('Calcs - New values'!J$3,'APT Data'!$A$1:$AF$1,0))+((('Calcs - ACA values'!H101)-(INDEX('APT Data'!$A99:$AF99,MATCH('Calcs - New values'!J$3,'APT Data'!$A$1:$AF$1,0))))*$A$1),'Calcs - ACA values'!H101*$A$1)</f>
        <v>465.15136000000001</v>
      </c>
      <c r="K101" s="27">
        <f>IFERROR(INDEX('APT Data'!$A99:$AF99,MATCH('Calcs - New values'!K$3,'APT Data'!$A$1:$AF$1,0))+((('Calcs - ACA values'!I101)-(INDEX('APT Data'!$A99:$AF99,MATCH('Calcs - New values'!K$3,'APT Data'!$A$1:$AF$1,0))))*$A$1),'Calcs - ACA values'!I101*$A$1)</f>
        <v>465.15136000000001</v>
      </c>
      <c r="L101" s="27">
        <f>IFERROR(INDEX('APT Data'!$A99:$AF99,MATCH('Calcs - New values'!L$3,'APT Data'!$A$1:$AF$1,0))+((('Calcs - ACA values'!J101)-(INDEX('APT Data'!$A99:$AF99,MATCH('Calcs - New values'!L$3,'APT Data'!$A$1:$AF$1,0))))*$A$1),'Calcs - ACA values'!J101*$A$1)</f>
        <v>627.17791999999997</v>
      </c>
      <c r="M101" s="27">
        <f>IFERROR(INDEX('APT Data'!$A99:$AF99,MATCH('Calcs - New values'!M$3,'APT Data'!$A$1:$AF$1,0))+((('Calcs - ACA values'!K101)-(INDEX('APT Data'!$A99:$AF99,MATCH('Calcs - New values'!M$3,'APT Data'!$A$1:$AF$1,0))))*$A$1),'Calcs - ACA values'!K101*$A$1)</f>
        <v>874.32483999999999</v>
      </c>
      <c r="N101" s="27">
        <f>IFERROR(INDEX('APT Data'!$A99:$AF99,MATCH('Calcs - New values'!N$3,'APT Data'!$A$1:$AF$1,0))+((('Calcs - ACA values'!L101)-(INDEX('APT Data'!$A99:$AF99,MATCH('Calcs - New values'!N$3,'APT Data'!$A$1:$AF$1,0))))*$A$1),'Calcs - ACA values'!L101*$A$1)</f>
        <v>480.17259999999999</v>
      </c>
      <c r="O101" s="27">
        <f>IFERROR(INDEX('APT Data'!$A99:$AF99,MATCH('Calcs - New values'!O$3,'APT Data'!$A$1:$AF$1,0))+((('Calcs - ACA values'!M101)-(INDEX('APT Data'!$A99:$AF99,MATCH('Calcs - New values'!O$3,'APT Data'!$A$1:$AF$1,0))))*$A$1),'Calcs - ACA values'!M101*$A$1)</f>
        <v>687.26288</v>
      </c>
      <c r="P101" s="27">
        <f>IFERROR(INDEX('APT Data'!$A99:$AF99,MATCH('Calcs - New values'!P$3,'APT Data'!$A$1:$AF$1,0))+((('Calcs - ACA values'!N101)-(INDEX('APT Data'!$A99:$AF99,MATCH('Calcs - New values'!P$3,'APT Data'!$A$1:$AF$1,0))))*$A$1),'Calcs - ACA values'!N101*$A$1)</f>
        <v>450.13011999999998</v>
      </c>
      <c r="Q101" s="27">
        <f>IFERROR(INDEX('APT Data'!$A99:$AF99,MATCH('Calcs - New values'!Q$3,'APT Data'!$A$1:$AF$1,0))+((('Calcs - ACA values'!O101)-(INDEX('APT Data'!$A99:$AF99,MATCH('Calcs - New values'!Q$3,'APT Data'!$A$1:$AF$1,0))))*$A$1),'Calcs - ACA values'!O101*$A$1)</f>
        <v>637.19208000000003</v>
      </c>
      <c r="R101" s="27">
        <f>IFERROR(INDEX('APT Data'!$A99:$AF99,MATCH('Calcs - New values'!R$3,'APT Data'!$A$1:$AF$1,0))+((('Calcs - ACA values'!P101)-(INDEX('APT Data'!$A99:$AF99,MATCH('Calcs - New values'!R$3,'APT Data'!$A$1:$AF$1,0))))*$A$1),'Calcs - ACA values'!P101*$A$1)</f>
        <v>414.18056000000001</v>
      </c>
      <c r="S101" s="27">
        <f>IFERROR(INDEX('APT Data'!$A99:$AF99,MATCH('Calcs - New values'!S$3,'APT Data'!$A$1:$AF$1,0))+((('Calcs - ACA values'!Q101)-(INDEX('APT Data'!$A99:$AF99,MATCH('Calcs - New values'!S$3,'APT Data'!$A$1:$AF$1,0))))*$A$1),'Calcs - ACA values'!Q101*$A$1)</f>
        <v>586.22127999999998</v>
      </c>
      <c r="T101" s="27">
        <f>IFERROR(INDEX('APT Data'!$A99:$AF99,MATCH('Calcs - New values'!T$3,'APT Data'!$A$1:$AF$1,0))+((('Calcs - ACA values'!R101)-(INDEX('APT Data'!$A99:$AF99,MATCH('Calcs - New values'!T$3,'APT Data'!$A$1:$AF$1,0))))*$A$1),'Calcs - ACA values'!R101*$A$1)</f>
        <v>263.06815999999998</v>
      </c>
      <c r="U101" s="27">
        <f>IFERROR(INDEX('APT Data'!$A99:$AF99,MATCH('Calcs - New values'!U$3,'APT Data'!$A$1:$AF$1,0))+((('Calcs - ACA values'!S101)-(INDEX('APT Data'!$A99:$AF99,MATCH('Calcs - New values'!U$3,'APT Data'!$A$1:$AF$1,0))))*$A$1),'Calcs - ACA values'!S101*$A$1)</f>
        <v>419.18763999999999</v>
      </c>
      <c r="V101" s="27">
        <f>IFERROR(INDEX('APT Data'!$A99:$AF99,MATCH('Calcs - New values'!V$3,'APT Data'!$A$1:$AF$1,0))+((('Calcs - ACA values'!T101)-(INDEX('APT Data'!$A99:$AF99,MATCH('Calcs - New values'!V$3,'APT Data'!$A$1:$AF$1,0))))*$A$1),'Calcs - ACA values'!T101*$A$1)</f>
        <v>217.10444000000001</v>
      </c>
      <c r="W101" s="27">
        <f>IFERROR(INDEX('APT Data'!$A99:$AF99,MATCH('Calcs - New values'!W$3,'APT Data'!$A$1:$AF$1,0))+((('Calcs - ACA values'!U101)-(INDEX('APT Data'!$A99:$AF99,MATCH('Calcs - New values'!W$3,'APT Data'!$A$1:$AF$1,0))))*$A$1),'Calcs - ACA values'!U101*$A$1)</f>
        <v>313.13896</v>
      </c>
      <c r="X101" s="27">
        <f>IFERROR(INDEX('APT Data'!$A99:$AF99,MATCH('Calcs - New values'!X$3,'APT Data'!$A$1:$AF$1,0))+((('Calcs - ACA values'!V101)-(INDEX('APT Data'!$A99:$AF99,MATCH('Calcs - New values'!X$3,'APT Data'!$A$1:$AF$1,0))))*$A$1),'Calcs - ACA values'!V101*$A$1)</f>
        <v>1107.35052</v>
      </c>
      <c r="Y101" s="27">
        <f>IFERROR(INDEX('APT Data'!$A99:$AF99,MATCH('Calcs - New values'!Y$3,'APT Data'!$A$1:$AF$1,0))+((('Calcs - ACA values'!W101)-(INDEX('APT Data'!$A99:$AF99,MATCH('Calcs - New values'!Y$3,'APT Data'!$A$1:$AF$1,0))))*$A$1),'Calcs - ACA values'!W101*$A$1)</f>
        <v>1678.5505599999999</v>
      </c>
      <c r="Z101" s="27">
        <f>IFERROR(INDEX('APT Data'!$A99:$AF99,MATCH('Calcs - New values'!Z$3,'APT Data'!$A$1:$AF$1,0))+((('Calcs - ACA values'!X101)-(INDEX('APT Data'!$A99:$AF99,MATCH('Calcs - New values'!Z$3,'APT Data'!$A$1:$AF$1,0))))*$A$1),'Calcs - ACA values'!X101*$A$1)</f>
        <v>556.17880000000002</v>
      </c>
      <c r="AA101" s="27">
        <f>IFERROR(INDEX('APT Data'!$A99:$AF99,MATCH('Calcs - New values'!AA$3,'APT Data'!$A$1:$AF$1,0))+((('Calcs - ACA values'!Y101)-(INDEX('APT Data'!$A99:$AF99,MATCH('Calcs - New values'!AA$3,'APT Data'!$A$1:$AF$1,0))))*$A$1),'Calcs - ACA values'!Y101*$A$1)</f>
        <v>1501.5027600000001</v>
      </c>
      <c r="AB101" s="27">
        <f>IFERROR(INDEX('APT Data'!$A99:$AF99,MATCH('Calcs - New values'!AB$3,'APT Data'!$A$1:$AF$1,0))+((('Calcs - ACA values'!Z101)-(INDEX('APT Data'!$A99:$AF99,MATCH('Calcs - New values'!AB$3,'APT Data'!$A$1:$AF$1,0))))*$A$1),'Calcs - ACA values'!Z101*$A$1)</f>
        <v>119091.8048</v>
      </c>
      <c r="AC101" s="27">
        <f>IFERROR(INDEX('APT Data'!$A99:$AF99,MATCH('Calcs - New values'!AC$3,'APT Data'!$A$1:$AF$1,0))+((('Calcs - ACA values'!AA101)-(INDEX('APT Data'!$A99:$AF99,MATCH('Calcs - New values'!AC$3,'APT Data'!$A$1:$AF$1,0))))*$A$1),'Calcs - ACA values'!AA101*$A$1)</f>
        <v>119091.8048</v>
      </c>
      <c r="AD101" s="27">
        <f>IFERROR(INDEX('APT Data'!$A99:$AF99,MATCH('Calcs - New values'!AD$3,'APT Data'!$A$1:$AF$1,0))+((('Calcs - ACA values'!AB101)-(INDEX('APT Data'!$A99:$AF99,MATCH('Calcs - New values'!AD$3,'APT Data'!$A$1:$AF$1,0))))*$A$1),'Calcs - ACA values'!AB101*$A$1)</f>
        <v>45493.02</v>
      </c>
      <c r="AE101" s="27">
        <f>IFERROR(INDEX('APT Data'!$A99:$AF99,MATCH('Calcs - New values'!AE$3,'APT Data'!$A$1:$AF$1,0))+((('Calcs - ACA values'!AC101)-(INDEX('APT Data'!$A99:$AF99,MATCH('Calcs - New values'!AE$3,'APT Data'!$A$1:$AF$1,0))))*$A$1),'Calcs - ACA values'!AC101*$A$1)</f>
        <v>70767.820000000007</v>
      </c>
      <c r="AF101" s="27">
        <f>IFERROR(INDEX('APT Data'!$A99:$AF99,MATCH('Calcs - New values'!AF$3,'APT Data'!$A$1:$AF$1,0))+((('Calcs - ACA values'!AD101)-(INDEX('APT Data'!$A99:$AF99,MATCH('Calcs - New values'!AF$3,'APT Data'!$A$1:$AF$1,0))))*$A$1),'Calcs - ACA values'!AD101*$A$1)</f>
        <v>0</v>
      </c>
      <c r="AG101" s="27">
        <f>IFERROR(INDEX('APT Data'!$A99:$AF99,MATCH('Calcs - New values'!AG$3,'APT Data'!$A$1:$AF$1,0))+((('Calcs - ACA values'!AE101)-(INDEX('APT Data'!$A99:$AF99,MATCH('Calcs - New values'!AG$3,'APT Data'!$A$1:$AF$1,0))))*$A$1),'Calcs - ACA values'!AE101*$A$1)</f>
        <v>910.27440000000001</v>
      </c>
      <c r="AH101" s="27">
        <f>IFERROR(INDEX('APT Data'!$A99:$AF99,MATCH('Calcs - New values'!AH$3,'APT Data'!$A$1:$AF$1,0))+((('Calcs - ACA values'!AF101)-(INDEX('APT Data'!$A99:$AF99,MATCH('Calcs - New values'!AH$3,'APT Data'!$A$1:$AF$1,0))))*$A$1),'Calcs - ACA values'!AF101*$A$1)</f>
        <v>1304.4266399999999</v>
      </c>
    </row>
    <row r="102" spans="1:34" x14ac:dyDescent="0.35">
      <c r="A102" s="11">
        <v>851</v>
      </c>
      <c r="B102" s="11" t="b">
        <f>A102='Calcs - ACA values'!A102</f>
        <v>1</v>
      </c>
      <c r="C102" s="11" t="b">
        <f>A102='APT Data'!A100</f>
        <v>1</v>
      </c>
      <c r="D102" s="18" t="s">
        <v>103</v>
      </c>
      <c r="E102" s="27">
        <f>IFERROR(INDEX('APT Data'!$A100:$AF100,MATCH('Calcs - New values'!E$3,'APT Data'!$A$1:$AF$1,0))+((('Calcs - ACA values'!C102)-(INDEX('APT Data'!$A100:$AF100,MATCH('Calcs - New values'!E$3,'APT Data'!$A$1:$AF$1,0))))*$A$1),'Calcs - ACA values'!C102*$A$1)</f>
        <v>3167.022168</v>
      </c>
      <c r="F102" s="27">
        <f>IFERROR(INDEX('APT Data'!$A100:$AF100,MATCH('Calcs - New values'!F$3,'APT Data'!$A$1:$AF$1,0))+((('Calcs - ACA values'!D102)-(INDEX('APT Data'!$A100:$AF100,MATCH('Calcs - New values'!F$3,'APT Data'!$A$1:$AF$1,0))))*$A$1),'Calcs - ACA values'!D102*$A$1)</f>
        <v>4466.0360639999999</v>
      </c>
      <c r="G102" s="27">
        <f>IFERROR(INDEX('APT Data'!$A100:$AF100,MATCH('Calcs - New values'!G$3,'APT Data'!$A$1:$AF$1,0))+((('Calcs - ACA values'!E102)-(INDEX('APT Data'!$A100:$AF100,MATCH('Calcs - New values'!G$3,'APT Data'!$A$1:$AF$1,0))))*$A$1),'Calcs - ACA values'!E102*$A$1)</f>
        <v>5033.0276080000003</v>
      </c>
      <c r="H102" s="27">
        <f>IFERROR(INDEX('APT Data'!$A100:$AF100,MATCH('Calcs - New values'!H$3,'APT Data'!$A$1:$AF$1,0))+((('Calcs - ACA values'!F102)-(INDEX('APT Data'!$A100:$AF100,MATCH('Calcs - New values'!H$3,'APT Data'!$A$1:$AF$1,0))))*$A$1),'Calcs - ACA values'!F102*$A$1)</f>
        <v>583.01419999999996</v>
      </c>
      <c r="I102" s="27">
        <f>IFERROR(INDEX('APT Data'!$A100:$AF100,MATCH('Calcs - New values'!I$3,'APT Data'!$A$1:$AF$1,0))+((('Calcs - ACA values'!G102)-(INDEX('APT Data'!$A100:$AF100,MATCH('Calcs - New values'!I$3,'APT Data'!$A$1:$AF$1,0))))*$A$1),'Calcs - ACA values'!G102*$A$1)</f>
        <v>851.98943999999995</v>
      </c>
      <c r="J102" s="27">
        <f>IFERROR(INDEX('APT Data'!$A100:$AF100,MATCH('Calcs - New values'!J$3,'APT Data'!$A$1:$AF$1,0))+((('Calcs - ACA values'!H102)-(INDEX('APT Data'!$A100:$AF100,MATCH('Calcs - New values'!J$3,'APT Data'!$A$1:$AF$1,0))))*$A$1),'Calcs - ACA values'!H102*$A$1)</f>
        <v>466.95136000000002</v>
      </c>
      <c r="K102" s="27">
        <f>IFERROR(INDEX('APT Data'!$A100:$AF100,MATCH('Calcs - New values'!K$3,'APT Data'!$A$1:$AF$1,0))+((('Calcs - ACA values'!I102)-(INDEX('APT Data'!$A100:$AF100,MATCH('Calcs - New values'!K$3,'APT Data'!$A$1:$AF$1,0))))*$A$1),'Calcs - ACA values'!I102*$A$1)</f>
        <v>466.95136000000002</v>
      </c>
      <c r="L102" s="27">
        <f>IFERROR(INDEX('APT Data'!$A100:$AF100,MATCH('Calcs - New values'!L$3,'APT Data'!$A$1:$AF$1,0))+((('Calcs - ACA values'!J102)-(INDEX('APT Data'!$A100:$AF100,MATCH('Calcs - New values'!L$3,'APT Data'!$A$1:$AF$1,0))))*$A$1),'Calcs - ACA values'!J102*$A$1)</f>
        <v>628.97792000000004</v>
      </c>
      <c r="M102" s="27">
        <f>IFERROR(INDEX('APT Data'!$A100:$AF100,MATCH('Calcs - New values'!M$3,'APT Data'!$A$1:$AF$1,0))+((('Calcs - ACA values'!K102)-(INDEX('APT Data'!$A100:$AF100,MATCH('Calcs - New values'!M$3,'APT Data'!$A$1:$AF$1,0))))*$A$1),'Calcs - ACA values'!K102*$A$1)</f>
        <v>877.02484000000004</v>
      </c>
      <c r="N102" s="27">
        <f>IFERROR(INDEX('APT Data'!$A100:$AF100,MATCH('Calcs - New values'!N$3,'APT Data'!$A$1:$AF$1,0))+((('Calcs - ACA values'!L102)-(INDEX('APT Data'!$A100:$AF100,MATCH('Calcs - New values'!N$3,'APT Data'!$A$1:$AF$1,0))))*$A$1),'Calcs - ACA values'!L102*$A$1)</f>
        <v>481.9726</v>
      </c>
      <c r="O102" s="27">
        <f>IFERROR(INDEX('APT Data'!$A100:$AF100,MATCH('Calcs - New values'!O$3,'APT Data'!$A$1:$AF$1,0))+((('Calcs - ACA values'!M102)-(INDEX('APT Data'!$A100:$AF100,MATCH('Calcs - New values'!O$3,'APT Data'!$A$1:$AF$1,0))))*$A$1),'Calcs - ACA values'!M102*$A$1)</f>
        <v>689.96288000000004</v>
      </c>
      <c r="P102" s="27">
        <f>IFERROR(INDEX('APT Data'!$A100:$AF100,MATCH('Calcs - New values'!P$3,'APT Data'!$A$1:$AF$1,0))+((('Calcs - ACA values'!N102)-(INDEX('APT Data'!$A100:$AF100,MATCH('Calcs - New values'!P$3,'APT Data'!$A$1:$AF$1,0))))*$A$1),'Calcs - ACA values'!N102*$A$1)</f>
        <v>451.03012000000001</v>
      </c>
      <c r="Q102" s="27">
        <f>IFERROR(INDEX('APT Data'!$A100:$AF100,MATCH('Calcs - New values'!Q$3,'APT Data'!$A$1:$AF$1,0))+((('Calcs - ACA values'!O102)-(INDEX('APT Data'!$A100:$AF100,MATCH('Calcs - New values'!Q$3,'APT Data'!$A$1:$AF$1,0))))*$A$1),'Calcs - ACA values'!O102*$A$1)</f>
        <v>638.99207999999999</v>
      </c>
      <c r="R102" s="27">
        <f>IFERROR(INDEX('APT Data'!$A100:$AF100,MATCH('Calcs - New values'!R$3,'APT Data'!$A$1:$AF$1,0))+((('Calcs - ACA values'!P102)-(INDEX('APT Data'!$A100:$AF100,MATCH('Calcs - New values'!R$3,'APT Data'!$A$1:$AF$1,0))))*$A$1),'Calcs - ACA values'!P102*$A$1)</f>
        <v>415.98055999999997</v>
      </c>
      <c r="S102" s="27">
        <f>IFERROR(INDEX('APT Data'!$A100:$AF100,MATCH('Calcs - New values'!S$3,'APT Data'!$A$1:$AF$1,0))+((('Calcs - ACA values'!Q102)-(INDEX('APT Data'!$A100:$AF100,MATCH('Calcs - New values'!S$3,'APT Data'!$A$1:$AF$1,0))))*$A$1),'Calcs - ACA values'!Q102*$A$1)</f>
        <v>588.02128000000005</v>
      </c>
      <c r="T102" s="27">
        <f>IFERROR(INDEX('APT Data'!$A100:$AF100,MATCH('Calcs - New values'!T$3,'APT Data'!$A$1:$AF$1,0))+((('Calcs - ACA values'!R102)-(INDEX('APT Data'!$A100:$AF100,MATCH('Calcs - New values'!T$3,'APT Data'!$A$1:$AF$1,0))))*$A$1),'Calcs - ACA values'!R102*$A$1)</f>
        <v>263.96816000000001</v>
      </c>
      <c r="U102" s="27">
        <f>IFERROR(INDEX('APT Data'!$A100:$AF100,MATCH('Calcs - New values'!U$3,'APT Data'!$A$1:$AF$1,0))+((('Calcs - ACA values'!S102)-(INDEX('APT Data'!$A100:$AF100,MATCH('Calcs - New values'!U$3,'APT Data'!$A$1:$AF$1,0))))*$A$1),'Calcs - ACA values'!S102*$A$1)</f>
        <v>420.98764</v>
      </c>
      <c r="V102" s="27">
        <f>IFERROR(INDEX('APT Data'!$A100:$AF100,MATCH('Calcs - New values'!V$3,'APT Data'!$A$1:$AF$1,0))+((('Calcs - ACA values'!T102)-(INDEX('APT Data'!$A100:$AF100,MATCH('Calcs - New values'!V$3,'APT Data'!$A$1:$AF$1,0))))*$A$1),'Calcs - ACA values'!T102*$A$1)</f>
        <v>218.00443999999999</v>
      </c>
      <c r="W102" s="27">
        <f>IFERROR(INDEX('APT Data'!$A100:$AF100,MATCH('Calcs - New values'!W$3,'APT Data'!$A$1:$AF$1,0))+((('Calcs - ACA values'!U102)-(INDEX('APT Data'!$A100:$AF100,MATCH('Calcs - New values'!W$3,'APT Data'!$A$1:$AF$1,0))))*$A$1),'Calcs - ACA values'!U102*$A$1)</f>
        <v>314.03895999999997</v>
      </c>
      <c r="X102" s="27">
        <f>IFERROR(INDEX('APT Data'!$A100:$AF100,MATCH('Calcs - New values'!X$3,'APT Data'!$A$1:$AF$1,0))+((('Calcs - ACA values'!V102)-(INDEX('APT Data'!$A100:$AF100,MATCH('Calcs - New values'!X$3,'APT Data'!$A$1:$AF$1,0))))*$A$1),'Calcs - ACA values'!V102*$A$1)</f>
        <v>1110.9505200000001</v>
      </c>
      <c r="Y102" s="27">
        <f>IFERROR(INDEX('APT Data'!$A100:$AF100,MATCH('Calcs - New values'!Y$3,'APT Data'!$A$1:$AF$1,0))+((('Calcs - ACA values'!W102)-(INDEX('APT Data'!$A100:$AF100,MATCH('Calcs - New values'!Y$3,'APT Data'!$A$1:$AF$1,0))))*$A$1),'Calcs - ACA values'!W102*$A$1)</f>
        <v>1683.95056</v>
      </c>
      <c r="Z102" s="27">
        <f>IFERROR(INDEX('APT Data'!$A100:$AF100,MATCH('Calcs - New values'!Z$3,'APT Data'!$A$1:$AF$1,0))+((('Calcs - ACA values'!X102)-(INDEX('APT Data'!$A100:$AF100,MATCH('Calcs - New values'!Z$3,'APT Data'!$A$1:$AF$1,0))))*$A$1),'Calcs - ACA values'!X102*$A$1)</f>
        <v>557.97879999999998</v>
      </c>
      <c r="AA102" s="27">
        <f>IFERROR(INDEX('APT Data'!$A100:$AF100,MATCH('Calcs - New values'!AA$3,'APT Data'!$A$1:$AF$1,0))+((('Calcs - ACA values'!Y102)-(INDEX('APT Data'!$A100:$AF100,MATCH('Calcs - New values'!AA$3,'APT Data'!$A$1:$AF$1,0))))*$A$1),'Calcs - ACA values'!Y102*$A$1)</f>
        <v>1506.0027600000001</v>
      </c>
      <c r="AB102" s="27">
        <f>IFERROR(INDEX('APT Data'!$A100:$AF100,MATCH('Calcs - New values'!AB$3,'APT Data'!$A$1:$AF$1,0))+((('Calcs - ACA values'!Z102)-(INDEX('APT Data'!$A100:$AF100,MATCH('Calcs - New values'!AB$3,'APT Data'!$A$1:$AF$1,0))))*$A$1),'Calcs - ACA values'!Z102*$A$1)</f>
        <v>131645.0048</v>
      </c>
      <c r="AC102" s="27">
        <f>IFERROR(INDEX('APT Data'!$A100:$AF100,MATCH('Calcs - New values'!AC$3,'APT Data'!$A$1:$AF$1,0))+((('Calcs - ACA values'!AA102)-(INDEX('APT Data'!$A100:$AF100,MATCH('Calcs - New values'!AC$3,'APT Data'!$A$1:$AF$1,0))))*$A$1),'Calcs - ACA values'!AA102*$A$1)</f>
        <v>131645.0048</v>
      </c>
      <c r="AD102" s="27">
        <f>IFERROR(INDEX('APT Data'!$A100:$AF100,MATCH('Calcs - New values'!AD$3,'APT Data'!$A$1:$AF$1,0))+((('Calcs - ACA values'!AB102)-(INDEX('APT Data'!$A100:$AF100,MATCH('Calcs - New values'!AD$3,'APT Data'!$A$1:$AF$1,0))))*$A$1),'Calcs - ACA values'!AB102*$A$1)</f>
        <v>4563.72</v>
      </c>
      <c r="AE102" s="27">
        <f>IFERROR(INDEX('APT Data'!$A100:$AF100,MATCH('Calcs - New values'!AE$3,'APT Data'!$A$1:$AF$1,0))+((('Calcs - ACA values'!AC102)-(INDEX('APT Data'!$A100:$AF100,MATCH('Calcs - New values'!AE$3,'APT Data'!$A$1:$AF$1,0))))*$A$1),'Calcs - ACA values'!AC102*$A$1)</f>
        <v>7099.12</v>
      </c>
      <c r="AF102" s="27">
        <f>IFERROR(INDEX('APT Data'!$A100:$AF100,MATCH('Calcs - New values'!AF$3,'APT Data'!$A$1:$AF$1,0))+((('Calcs - ACA values'!AD102)-(INDEX('APT Data'!$A100:$AF100,MATCH('Calcs - New values'!AF$3,'APT Data'!$A$1:$AF$1,0))))*$A$1),'Calcs - ACA values'!AD102*$A$1)</f>
        <v>0</v>
      </c>
      <c r="AG102" s="27">
        <f>IFERROR(INDEX('APT Data'!$A100:$AF100,MATCH('Calcs - New values'!AG$3,'APT Data'!$A$1:$AF$1,0))+((('Calcs - ACA values'!AE102)-(INDEX('APT Data'!$A100:$AF100,MATCH('Calcs - New values'!AG$3,'APT Data'!$A$1:$AF$1,0))))*$A$1),'Calcs - ACA values'!AE102*$A$1)</f>
        <v>912.97439999999995</v>
      </c>
      <c r="AH102" s="27">
        <f>IFERROR(INDEX('APT Data'!$A100:$AF100,MATCH('Calcs - New values'!AH$3,'APT Data'!$A$1:$AF$1,0))+((('Calcs - ACA values'!AF102)-(INDEX('APT Data'!$A100:$AF100,MATCH('Calcs - New values'!AH$3,'APT Data'!$A$1:$AF$1,0))))*$A$1),'Calcs - ACA values'!AF102*$A$1)</f>
        <v>1308.02664</v>
      </c>
    </row>
    <row r="103" spans="1:34" x14ac:dyDescent="0.35">
      <c r="A103" s="11">
        <v>852</v>
      </c>
      <c r="B103" s="11" t="b">
        <f>A103='Calcs - ACA values'!A103</f>
        <v>1</v>
      </c>
      <c r="C103" s="11" t="b">
        <f>A103='APT Data'!A101</f>
        <v>1</v>
      </c>
      <c r="D103" s="18" t="s">
        <v>104</v>
      </c>
      <c r="E103" s="27">
        <f>IFERROR(INDEX('APT Data'!$A101:$AF101,MATCH('Calcs - New values'!E$3,'APT Data'!$A$1:$AF$1,0))+((('Calcs - ACA values'!C103)-(INDEX('APT Data'!$A101:$AF101,MATCH('Calcs - New values'!E$3,'APT Data'!$A$1:$AF$1,0))))*$A$1),'Calcs - ACA values'!C103*$A$1)</f>
        <v>3167.2216799999997</v>
      </c>
      <c r="F103" s="27">
        <f>IFERROR(INDEX('APT Data'!$A101:$AF101,MATCH('Calcs - New values'!F$3,'APT Data'!$A$1:$AF$1,0))+((('Calcs - ACA values'!D103)-(INDEX('APT Data'!$A101:$AF101,MATCH('Calcs - New values'!F$3,'APT Data'!$A$1:$AF$1,0))))*$A$1),'Calcs - ACA values'!D103*$A$1)</f>
        <v>4466.3606399999999</v>
      </c>
      <c r="G103" s="27">
        <f>IFERROR(INDEX('APT Data'!$A101:$AF101,MATCH('Calcs - New values'!G$3,'APT Data'!$A$1:$AF$1,0))+((('Calcs - ACA values'!E103)-(INDEX('APT Data'!$A101:$AF101,MATCH('Calcs - New values'!G$3,'APT Data'!$A$1:$AF$1,0))))*$A$1),'Calcs - ACA values'!E103*$A$1)</f>
        <v>5033.2760799999996</v>
      </c>
      <c r="H103" s="27">
        <f>IFERROR(INDEX('APT Data'!$A101:$AF101,MATCH('Calcs - New values'!H$3,'APT Data'!$A$1:$AF$1,0))+((('Calcs - ACA values'!F103)-(INDEX('APT Data'!$A101:$AF101,MATCH('Calcs - New values'!H$3,'APT Data'!$A$1:$AF$1,0))))*$A$1),'Calcs - ACA values'!F103*$A$1)</f>
        <v>583.14199999999994</v>
      </c>
      <c r="I103" s="27">
        <f>IFERROR(INDEX('APT Data'!$A101:$AF101,MATCH('Calcs - New values'!I$3,'APT Data'!$A$1:$AF$1,0))+((('Calcs - ACA values'!G103)-(INDEX('APT Data'!$A101:$AF101,MATCH('Calcs - New values'!I$3,'APT Data'!$A$1:$AF$1,0))))*$A$1),'Calcs - ACA values'!G103*$A$1)</f>
        <v>851.89439999999991</v>
      </c>
      <c r="J103" s="27">
        <f>IFERROR(INDEX('APT Data'!$A101:$AF101,MATCH('Calcs - New values'!J$3,'APT Data'!$A$1:$AF$1,0))+((('Calcs - ACA values'!H103)-(INDEX('APT Data'!$A101:$AF101,MATCH('Calcs - New values'!J$3,'APT Data'!$A$1:$AF$1,0))))*$A$1),'Calcs - ACA values'!H103*$A$1)</f>
        <v>466.5136</v>
      </c>
      <c r="K103" s="27">
        <f>IFERROR(INDEX('APT Data'!$A101:$AF101,MATCH('Calcs - New values'!K$3,'APT Data'!$A$1:$AF$1,0))+((('Calcs - ACA values'!I103)-(INDEX('APT Data'!$A101:$AF101,MATCH('Calcs - New values'!K$3,'APT Data'!$A$1:$AF$1,0))))*$A$1),'Calcs - ACA values'!I103*$A$1)</f>
        <v>466.5136</v>
      </c>
      <c r="L103" s="27">
        <f>IFERROR(INDEX('APT Data'!$A101:$AF101,MATCH('Calcs - New values'!L$3,'APT Data'!$A$1:$AF$1,0))+((('Calcs - ACA values'!J103)-(INDEX('APT Data'!$A101:$AF101,MATCH('Calcs - New values'!L$3,'APT Data'!$A$1:$AF$1,0))))*$A$1),'Calcs - ACA values'!J103*$A$1)</f>
        <v>628.77919999999995</v>
      </c>
      <c r="M103" s="27">
        <f>IFERROR(INDEX('APT Data'!$A101:$AF101,MATCH('Calcs - New values'!M$3,'APT Data'!$A$1:$AF$1,0))+((('Calcs - ACA values'!K103)-(INDEX('APT Data'!$A101:$AF101,MATCH('Calcs - New values'!M$3,'APT Data'!$A$1:$AF$1,0))))*$A$1),'Calcs - ACA values'!K103*$A$1)</f>
        <v>877.24839999999995</v>
      </c>
      <c r="N103" s="27">
        <f>IFERROR(INDEX('APT Data'!$A101:$AF101,MATCH('Calcs - New values'!N$3,'APT Data'!$A$1:$AF$1,0))+((('Calcs - ACA values'!L103)-(INDEX('APT Data'!$A101:$AF101,MATCH('Calcs - New values'!N$3,'APT Data'!$A$1:$AF$1,0))))*$A$1),'Calcs - ACA values'!L103*$A$1)</f>
        <v>481.726</v>
      </c>
      <c r="O103" s="27">
        <f>IFERROR(INDEX('APT Data'!$A101:$AF101,MATCH('Calcs - New values'!O$3,'APT Data'!$A$1:$AF$1,0))+((('Calcs - ACA values'!M103)-(INDEX('APT Data'!$A101:$AF101,MATCH('Calcs - New values'!O$3,'APT Data'!$A$1:$AF$1,0))))*$A$1),'Calcs - ACA values'!M103*$A$1)</f>
        <v>689.62879999999996</v>
      </c>
      <c r="P103" s="27">
        <f>IFERROR(INDEX('APT Data'!$A101:$AF101,MATCH('Calcs - New values'!P$3,'APT Data'!$A$1:$AF$1,0))+((('Calcs - ACA values'!N103)-(INDEX('APT Data'!$A101:$AF101,MATCH('Calcs - New values'!P$3,'APT Data'!$A$1:$AF$1,0))))*$A$1),'Calcs - ACA values'!N103*$A$1)</f>
        <v>451.30119999999999</v>
      </c>
      <c r="Q103" s="27">
        <f>IFERROR(INDEX('APT Data'!$A101:$AF101,MATCH('Calcs - New values'!Q$3,'APT Data'!$A$1:$AF$1,0))+((('Calcs - ACA values'!O103)-(INDEX('APT Data'!$A101:$AF101,MATCH('Calcs - New values'!Q$3,'APT Data'!$A$1:$AF$1,0))))*$A$1),'Calcs - ACA values'!O103*$A$1)</f>
        <v>638.92079999999999</v>
      </c>
      <c r="R103" s="27">
        <f>IFERROR(INDEX('APT Data'!$A101:$AF101,MATCH('Calcs - New values'!R$3,'APT Data'!$A$1:$AF$1,0))+((('Calcs - ACA values'!P103)-(INDEX('APT Data'!$A101:$AF101,MATCH('Calcs - New values'!R$3,'APT Data'!$A$1:$AF$1,0))))*$A$1),'Calcs - ACA values'!P103*$A$1)</f>
        <v>415.80559999999997</v>
      </c>
      <c r="S103" s="27">
        <f>IFERROR(INDEX('APT Data'!$A101:$AF101,MATCH('Calcs - New values'!S$3,'APT Data'!$A$1:$AF$1,0))+((('Calcs - ACA values'!Q103)-(INDEX('APT Data'!$A101:$AF101,MATCH('Calcs - New values'!S$3,'APT Data'!$A$1:$AF$1,0))))*$A$1),'Calcs - ACA values'!Q103*$A$1)</f>
        <v>588.21280000000002</v>
      </c>
      <c r="T103" s="27">
        <f>IFERROR(INDEX('APT Data'!$A101:$AF101,MATCH('Calcs - New values'!T$3,'APT Data'!$A$1:$AF$1,0))+((('Calcs - ACA values'!R103)-(INDEX('APT Data'!$A101:$AF101,MATCH('Calcs - New values'!T$3,'APT Data'!$A$1:$AF$1,0))))*$A$1),'Calcs - ACA values'!R103*$A$1)</f>
        <v>263.6816</v>
      </c>
      <c r="U103" s="27">
        <f>IFERROR(INDEX('APT Data'!$A101:$AF101,MATCH('Calcs - New values'!U$3,'APT Data'!$A$1:$AF$1,0))+((('Calcs - ACA values'!S103)-(INDEX('APT Data'!$A101:$AF101,MATCH('Calcs - New values'!U$3,'APT Data'!$A$1:$AF$1,0))))*$A$1),'Calcs - ACA values'!S103*$A$1)</f>
        <v>420.87639999999999</v>
      </c>
      <c r="V103" s="27">
        <f>IFERROR(INDEX('APT Data'!$A101:$AF101,MATCH('Calcs - New values'!V$3,'APT Data'!$A$1:$AF$1,0))+((('Calcs - ACA values'!T103)-(INDEX('APT Data'!$A101:$AF101,MATCH('Calcs - New values'!V$3,'APT Data'!$A$1:$AF$1,0))))*$A$1),'Calcs - ACA values'!T103*$A$1)</f>
        <v>218.0444</v>
      </c>
      <c r="W103" s="27">
        <f>IFERROR(INDEX('APT Data'!$A101:$AF101,MATCH('Calcs - New values'!W$3,'APT Data'!$A$1:$AF$1,0))+((('Calcs - ACA values'!U103)-(INDEX('APT Data'!$A101:$AF101,MATCH('Calcs - New values'!W$3,'APT Data'!$A$1:$AF$1,0))))*$A$1),'Calcs - ACA values'!U103*$A$1)</f>
        <v>314.38959999999997</v>
      </c>
      <c r="X103" s="27">
        <f>IFERROR(INDEX('APT Data'!$A101:$AF101,MATCH('Calcs - New values'!X$3,'APT Data'!$A$1:$AF$1,0))+((('Calcs - ACA values'!V103)-(INDEX('APT Data'!$A101:$AF101,MATCH('Calcs - New values'!X$3,'APT Data'!$A$1:$AF$1,0))))*$A$1),'Calcs - ACA values'!V103*$A$1)</f>
        <v>1110.5052000000001</v>
      </c>
      <c r="Y103" s="27">
        <f>IFERROR(INDEX('APT Data'!$A101:$AF101,MATCH('Calcs - New values'!Y$3,'APT Data'!$A$1:$AF$1,0))+((('Calcs - ACA values'!W103)-(INDEX('APT Data'!$A101:$AF101,MATCH('Calcs - New values'!Y$3,'APT Data'!$A$1:$AF$1,0))))*$A$1),'Calcs - ACA values'!W103*$A$1)</f>
        <v>1683.5056</v>
      </c>
      <c r="Z103" s="27">
        <f>IFERROR(INDEX('APT Data'!$A101:$AF101,MATCH('Calcs - New values'!Z$3,'APT Data'!$A$1:$AF$1,0))+((('Calcs - ACA values'!X103)-(INDEX('APT Data'!$A101:$AF101,MATCH('Calcs - New values'!Z$3,'APT Data'!$A$1:$AF$1,0))))*$A$1),'Calcs - ACA values'!X103*$A$1)</f>
        <v>557.78800000000001</v>
      </c>
      <c r="AA103" s="27">
        <f>IFERROR(INDEX('APT Data'!$A101:$AF101,MATCH('Calcs - New values'!AA$3,'APT Data'!$A$1:$AF$1,0))+((('Calcs - ACA values'!Y103)-(INDEX('APT Data'!$A101:$AF101,MATCH('Calcs - New values'!AA$3,'APT Data'!$A$1:$AF$1,0))))*$A$1),'Calcs - ACA values'!Y103*$A$1)</f>
        <v>1506.0275999999999</v>
      </c>
      <c r="AB103" s="27">
        <f>IFERROR(INDEX('APT Data'!$A101:$AF101,MATCH('Calcs - New values'!AB$3,'APT Data'!$A$1:$AF$1,0))+((('Calcs - ACA values'!Z103)-(INDEX('APT Data'!$A101:$AF101,MATCH('Calcs - New values'!AB$3,'APT Data'!$A$1:$AF$1,0))))*$A$1),'Calcs - ACA values'!Z103*$A$1)</f>
        <v>119468.048</v>
      </c>
      <c r="AC103" s="27">
        <f>IFERROR(INDEX('APT Data'!$A101:$AF101,MATCH('Calcs - New values'!AC$3,'APT Data'!$A$1:$AF$1,0))+((('Calcs - ACA values'!AA103)-(INDEX('APT Data'!$A101:$AF101,MATCH('Calcs - New values'!AC$3,'APT Data'!$A$1:$AF$1,0))))*$A$1),'Calcs - ACA values'!AA103*$A$1)</f>
        <v>119468.048</v>
      </c>
      <c r="AD103" s="27">
        <f>IFERROR(INDEX('APT Data'!$A101:$AF101,MATCH('Calcs - New values'!AD$3,'APT Data'!$A$1:$AF$1,0))+((('Calcs - ACA values'!AB103)-(INDEX('APT Data'!$A101:$AF101,MATCH('Calcs - New values'!AD$3,'APT Data'!$A$1:$AF$1,0))))*$A$1),'Calcs - ACA values'!AB103*$A$1)</f>
        <v>45637.2</v>
      </c>
      <c r="AE103" s="27">
        <f>IFERROR(INDEX('APT Data'!$A101:$AF101,MATCH('Calcs - New values'!AE$3,'APT Data'!$A$1:$AF$1,0))+((('Calcs - ACA values'!AC103)-(INDEX('APT Data'!$A101:$AF101,MATCH('Calcs - New values'!AE$3,'APT Data'!$A$1:$AF$1,0))))*$A$1),'Calcs - ACA values'!AC103*$A$1)</f>
        <v>70991.199999999997</v>
      </c>
      <c r="AF103" s="27">
        <f>IFERROR(INDEX('APT Data'!$A101:$AF101,MATCH('Calcs - New values'!AF$3,'APT Data'!$A$1:$AF$1,0))+((('Calcs - ACA values'!AD103)-(INDEX('APT Data'!$A101:$AF101,MATCH('Calcs - New values'!AF$3,'APT Data'!$A$1:$AF$1,0))))*$A$1),'Calcs - ACA values'!AD103*$A$1)</f>
        <v>0</v>
      </c>
      <c r="AG103" s="27">
        <f>IFERROR(INDEX('APT Data'!$A101:$AF101,MATCH('Calcs - New values'!AG$3,'APT Data'!$A$1:$AF$1,0))+((('Calcs - ACA values'!AE103)-(INDEX('APT Data'!$A101:$AF101,MATCH('Calcs - New values'!AG$3,'APT Data'!$A$1:$AF$1,0))))*$A$1),'Calcs - ACA values'!AE103*$A$1)</f>
        <v>912.74399999999991</v>
      </c>
      <c r="AH103" s="27">
        <f>IFERROR(INDEX('APT Data'!$A101:$AF101,MATCH('Calcs - New values'!AH$3,'APT Data'!$A$1:$AF$1,0))+((('Calcs - ACA values'!AF103)-(INDEX('APT Data'!$A101:$AF101,MATCH('Calcs - New values'!AH$3,'APT Data'!$A$1:$AF$1,0))))*$A$1),'Calcs - ACA values'!AF103*$A$1)</f>
        <v>1308.2664</v>
      </c>
    </row>
    <row r="104" spans="1:34" x14ac:dyDescent="0.35">
      <c r="A104" s="11">
        <v>855</v>
      </c>
      <c r="B104" s="11" t="b">
        <f>A104='Calcs - ACA values'!A104</f>
        <v>1</v>
      </c>
      <c r="C104" s="11" t="b">
        <f>A104='APT Data'!A102</f>
        <v>1</v>
      </c>
      <c r="D104" s="18" t="s">
        <v>105</v>
      </c>
      <c r="E104" s="27">
        <f>IFERROR(INDEX('APT Data'!$A102:$AF102,MATCH('Calcs - New values'!E$3,'APT Data'!$A$1:$AF$1,0))+((('Calcs - ACA values'!C104)-(INDEX('APT Data'!$A102:$AF102,MATCH('Calcs - New values'!E$3,'APT Data'!$A$1:$AF$1,0))))*$A$1),'Calcs - ACA values'!C104*$A$1)</f>
        <v>3123</v>
      </c>
      <c r="F104" s="27">
        <f>IFERROR(INDEX('APT Data'!$A102:$AF102,MATCH('Calcs - New values'!F$3,'APT Data'!$A$1:$AF$1,0))+((('Calcs - ACA values'!D104)-(INDEX('APT Data'!$A102:$AF102,MATCH('Calcs - New values'!F$3,'APT Data'!$A$1:$AF$1,0))))*$A$1),'Calcs - ACA values'!D104*$A$1)</f>
        <v>4404</v>
      </c>
      <c r="G104" s="27">
        <f>IFERROR(INDEX('APT Data'!$A102:$AF102,MATCH('Calcs - New values'!G$3,'APT Data'!$A$1:$AF$1,0))+((('Calcs - ACA values'!E104)-(INDEX('APT Data'!$A102:$AF102,MATCH('Calcs - New values'!G$3,'APT Data'!$A$1:$AF$1,0))))*$A$1),'Calcs - ACA values'!E104*$A$1)</f>
        <v>4963</v>
      </c>
      <c r="H104" s="27">
        <f>IFERROR(INDEX('APT Data'!$A102:$AF102,MATCH('Calcs - New values'!H$3,'APT Data'!$A$1:$AF$1,0))+((('Calcs - ACA values'!F104)-(INDEX('APT Data'!$A102:$AF102,MATCH('Calcs - New values'!H$3,'APT Data'!$A$1:$AF$1,0))))*$A$1),'Calcs - ACA values'!F104*$A$1)</f>
        <v>575</v>
      </c>
      <c r="I104" s="27">
        <f>IFERROR(INDEX('APT Data'!$A102:$AF102,MATCH('Calcs - New values'!I$3,'APT Data'!$A$1:$AF$1,0))+((('Calcs - ACA values'!G104)-(INDEX('APT Data'!$A102:$AF102,MATCH('Calcs - New values'!I$3,'APT Data'!$A$1:$AF$1,0))))*$A$1),'Calcs - ACA values'!G104*$A$1)</f>
        <v>840</v>
      </c>
      <c r="J104" s="27">
        <f>IFERROR(INDEX('APT Data'!$A102:$AF102,MATCH('Calcs - New values'!J$3,'APT Data'!$A$1:$AF$1,0))+((('Calcs - ACA values'!H104)-(INDEX('APT Data'!$A102:$AF102,MATCH('Calcs - New values'!J$3,'APT Data'!$A$1:$AF$1,0))))*$A$1),'Calcs - ACA values'!H104*$A$1)</f>
        <v>460</v>
      </c>
      <c r="K104" s="27">
        <f>IFERROR(INDEX('APT Data'!$A102:$AF102,MATCH('Calcs - New values'!K$3,'APT Data'!$A$1:$AF$1,0))+((('Calcs - ACA values'!I104)-(INDEX('APT Data'!$A102:$AF102,MATCH('Calcs - New values'!K$3,'APT Data'!$A$1:$AF$1,0))))*$A$1),'Calcs - ACA values'!I104*$A$1)</f>
        <v>460</v>
      </c>
      <c r="L104" s="27">
        <f>IFERROR(INDEX('APT Data'!$A102:$AF102,MATCH('Calcs - New values'!L$3,'APT Data'!$A$1:$AF$1,0))+((('Calcs - ACA values'!J104)-(INDEX('APT Data'!$A102:$AF102,MATCH('Calcs - New values'!L$3,'APT Data'!$A$1:$AF$1,0))))*$A$1),'Calcs - ACA values'!J104*$A$1)</f>
        <v>620</v>
      </c>
      <c r="M104" s="27">
        <f>IFERROR(INDEX('APT Data'!$A102:$AF102,MATCH('Calcs - New values'!M$3,'APT Data'!$A$1:$AF$1,0))+((('Calcs - ACA values'!K104)-(INDEX('APT Data'!$A102:$AF102,MATCH('Calcs - New values'!M$3,'APT Data'!$A$1:$AF$1,0))))*$A$1),'Calcs - ACA values'!K104*$A$1)</f>
        <v>865</v>
      </c>
      <c r="N104" s="27">
        <f>IFERROR(INDEX('APT Data'!$A102:$AF102,MATCH('Calcs - New values'!N$3,'APT Data'!$A$1:$AF$1,0))+((('Calcs - ACA values'!L104)-(INDEX('APT Data'!$A102:$AF102,MATCH('Calcs - New values'!N$3,'APT Data'!$A$1:$AF$1,0))))*$A$1),'Calcs - ACA values'!L104*$A$1)</f>
        <v>475</v>
      </c>
      <c r="O104" s="27">
        <f>IFERROR(INDEX('APT Data'!$A102:$AF102,MATCH('Calcs - New values'!O$3,'APT Data'!$A$1:$AF$1,0))+((('Calcs - ACA values'!M104)-(INDEX('APT Data'!$A102:$AF102,MATCH('Calcs - New values'!O$3,'APT Data'!$A$1:$AF$1,0))))*$A$1),'Calcs - ACA values'!M104*$A$1)</f>
        <v>680</v>
      </c>
      <c r="P104" s="27">
        <f>IFERROR(INDEX('APT Data'!$A102:$AF102,MATCH('Calcs - New values'!P$3,'APT Data'!$A$1:$AF$1,0))+((('Calcs - ACA values'!N104)-(INDEX('APT Data'!$A102:$AF102,MATCH('Calcs - New values'!P$3,'APT Data'!$A$1:$AF$1,0))))*$A$1),'Calcs - ACA values'!N104*$A$1)</f>
        <v>445</v>
      </c>
      <c r="Q104" s="27">
        <f>IFERROR(INDEX('APT Data'!$A102:$AF102,MATCH('Calcs - New values'!Q$3,'APT Data'!$A$1:$AF$1,0))+((('Calcs - ACA values'!O104)-(INDEX('APT Data'!$A102:$AF102,MATCH('Calcs - New values'!Q$3,'APT Data'!$A$1:$AF$1,0))))*$A$1),'Calcs - ACA values'!O104*$A$1)</f>
        <v>630</v>
      </c>
      <c r="R104" s="27">
        <f>IFERROR(INDEX('APT Data'!$A102:$AF102,MATCH('Calcs - New values'!R$3,'APT Data'!$A$1:$AF$1,0))+((('Calcs - ACA values'!P104)-(INDEX('APT Data'!$A102:$AF102,MATCH('Calcs - New values'!R$3,'APT Data'!$A$1:$AF$1,0))))*$A$1),'Calcs - ACA values'!P104*$A$1)</f>
        <v>410</v>
      </c>
      <c r="S104" s="27">
        <f>IFERROR(INDEX('APT Data'!$A102:$AF102,MATCH('Calcs - New values'!S$3,'APT Data'!$A$1:$AF$1,0))+((('Calcs - ACA values'!Q104)-(INDEX('APT Data'!$A102:$AF102,MATCH('Calcs - New values'!S$3,'APT Data'!$A$1:$AF$1,0))))*$A$1),'Calcs - ACA values'!Q104*$A$1)</f>
        <v>580</v>
      </c>
      <c r="T104" s="27">
        <f>IFERROR(INDEX('APT Data'!$A102:$AF102,MATCH('Calcs - New values'!T$3,'APT Data'!$A$1:$AF$1,0))+((('Calcs - ACA values'!R104)-(INDEX('APT Data'!$A102:$AF102,MATCH('Calcs - New values'!T$3,'APT Data'!$A$1:$AF$1,0))))*$A$1),'Calcs - ACA values'!R104*$A$1)</f>
        <v>260</v>
      </c>
      <c r="U104" s="27">
        <f>IFERROR(INDEX('APT Data'!$A102:$AF102,MATCH('Calcs - New values'!U$3,'APT Data'!$A$1:$AF$1,0))+((('Calcs - ACA values'!S104)-(INDEX('APT Data'!$A102:$AF102,MATCH('Calcs - New values'!U$3,'APT Data'!$A$1:$AF$1,0))))*$A$1),'Calcs - ACA values'!S104*$A$1)</f>
        <v>415</v>
      </c>
      <c r="V104" s="27">
        <f>IFERROR(INDEX('APT Data'!$A102:$AF102,MATCH('Calcs - New values'!V$3,'APT Data'!$A$1:$AF$1,0))+((('Calcs - ACA values'!T104)-(INDEX('APT Data'!$A102:$AF102,MATCH('Calcs - New values'!V$3,'APT Data'!$A$1:$AF$1,0))))*$A$1),'Calcs - ACA values'!T104*$A$1)</f>
        <v>215</v>
      </c>
      <c r="W104" s="27">
        <f>IFERROR(INDEX('APT Data'!$A102:$AF102,MATCH('Calcs - New values'!W$3,'APT Data'!$A$1:$AF$1,0))+((('Calcs - ACA values'!U104)-(INDEX('APT Data'!$A102:$AF102,MATCH('Calcs - New values'!W$3,'APT Data'!$A$1:$AF$1,0))))*$A$1),'Calcs - ACA values'!U104*$A$1)</f>
        <v>310</v>
      </c>
      <c r="X104" s="27">
        <f>IFERROR(INDEX('APT Data'!$A102:$AF102,MATCH('Calcs - New values'!X$3,'APT Data'!$A$1:$AF$1,0))+((('Calcs - ACA values'!V104)-(INDEX('APT Data'!$A102:$AF102,MATCH('Calcs - New values'!X$3,'APT Data'!$A$1:$AF$1,0))))*$A$1),'Calcs - ACA values'!V104*$A$1)</f>
        <v>1095</v>
      </c>
      <c r="Y104" s="27">
        <f>IFERROR(INDEX('APT Data'!$A102:$AF102,MATCH('Calcs - New values'!Y$3,'APT Data'!$A$1:$AF$1,0))+((('Calcs - ACA values'!W104)-(INDEX('APT Data'!$A102:$AF102,MATCH('Calcs - New values'!Y$3,'APT Data'!$A$1:$AF$1,0))))*$A$1),'Calcs - ACA values'!W104*$A$1)</f>
        <v>1660</v>
      </c>
      <c r="Z104" s="27">
        <f>IFERROR(INDEX('APT Data'!$A102:$AF102,MATCH('Calcs - New values'!Z$3,'APT Data'!$A$1:$AF$1,0))+((('Calcs - ACA values'!X104)-(INDEX('APT Data'!$A102:$AF102,MATCH('Calcs - New values'!Z$3,'APT Data'!$A$1:$AF$1,0))))*$A$1),'Calcs - ACA values'!X104*$A$1)</f>
        <v>550</v>
      </c>
      <c r="AA104" s="27">
        <f>IFERROR(INDEX('APT Data'!$A102:$AF102,MATCH('Calcs - New values'!AA$3,'APT Data'!$A$1:$AF$1,0))+((('Calcs - ACA values'!Y104)-(INDEX('APT Data'!$A102:$AF102,MATCH('Calcs - New values'!AA$3,'APT Data'!$A$1:$AF$1,0))))*$A$1),'Calcs - ACA values'!Y104*$A$1)</f>
        <v>1485</v>
      </c>
      <c r="AB104" s="27">
        <f>IFERROR(INDEX('APT Data'!$A102:$AF102,MATCH('Calcs - New values'!AB$3,'APT Data'!$A$1:$AF$1,0))+((('Calcs - ACA values'!Z104)-(INDEX('APT Data'!$A102:$AF102,MATCH('Calcs - New values'!AB$3,'APT Data'!$A$1:$AF$1,0))))*$A$1),'Calcs - ACA values'!Z104*$A$1)</f>
        <v>117800</v>
      </c>
      <c r="AC104" s="27">
        <f>IFERROR(INDEX('APT Data'!$A102:$AF102,MATCH('Calcs - New values'!AC$3,'APT Data'!$A$1:$AF$1,0))+((('Calcs - ACA values'!AA104)-(INDEX('APT Data'!$A102:$AF102,MATCH('Calcs - New values'!AC$3,'APT Data'!$A$1:$AF$1,0))))*$A$1),'Calcs - ACA values'!AA104*$A$1)</f>
        <v>117800</v>
      </c>
      <c r="AD104" s="27">
        <f>IFERROR(INDEX('APT Data'!$A102:$AF102,MATCH('Calcs - New values'!AD$3,'APT Data'!$A$1:$AF$1,0))+((('Calcs - ACA values'!AB104)-(INDEX('APT Data'!$A102:$AF102,MATCH('Calcs - New values'!AD$3,'APT Data'!$A$1:$AF$1,0))))*$A$1),'Calcs - ACA values'!AB104*$A$1)</f>
        <v>45000</v>
      </c>
      <c r="AE104" s="27">
        <f>IFERROR(INDEX('APT Data'!$A102:$AF102,MATCH('Calcs - New values'!AE$3,'APT Data'!$A$1:$AF$1,0))+((('Calcs - ACA values'!AC104)-(INDEX('APT Data'!$A102:$AF102,MATCH('Calcs - New values'!AE$3,'APT Data'!$A$1:$AF$1,0))))*$A$1),'Calcs - ACA values'!AC104*$A$1)</f>
        <v>70000</v>
      </c>
      <c r="AF104" s="27">
        <f>IFERROR(INDEX('APT Data'!$A102:$AF102,MATCH('Calcs - New values'!AF$3,'APT Data'!$A$1:$AF$1,0))+((('Calcs - ACA values'!AD104)-(INDEX('APT Data'!$A102:$AF102,MATCH('Calcs - New values'!AF$3,'APT Data'!$A$1:$AF$1,0))))*$A$1),'Calcs - ACA values'!AD104*$A$1)</f>
        <v>0</v>
      </c>
      <c r="AG104" s="27">
        <f>IFERROR(INDEX('APT Data'!$A102:$AF102,MATCH('Calcs - New values'!AG$3,'APT Data'!$A$1:$AF$1,0))+((('Calcs - ACA values'!AE104)-(INDEX('APT Data'!$A102:$AF102,MATCH('Calcs - New values'!AG$3,'APT Data'!$A$1:$AF$1,0))))*$A$1),'Calcs - ACA values'!AE104*$A$1)</f>
        <v>900</v>
      </c>
      <c r="AH104" s="27">
        <f>IFERROR(INDEX('APT Data'!$A102:$AF102,MATCH('Calcs - New values'!AH$3,'APT Data'!$A$1:$AF$1,0))+((('Calcs - ACA values'!AF104)-(INDEX('APT Data'!$A102:$AF102,MATCH('Calcs - New values'!AH$3,'APT Data'!$A$1:$AF$1,0))))*$A$1),'Calcs - ACA values'!AF104*$A$1)</f>
        <v>1290</v>
      </c>
    </row>
    <row r="105" spans="1:34" x14ac:dyDescent="0.35">
      <c r="A105" s="11">
        <v>856</v>
      </c>
      <c r="B105" s="11" t="b">
        <f>A105='Calcs - ACA values'!A105</f>
        <v>1</v>
      </c>
      <c r="C105" s="11" t="b">
        <f>A105='APT Data'!A103</f>
        <v>1</v>
      </c>
      <c r="D105" s="18" t="s">
        <v>106</v>
      </c>
      <c r="E105" s="27">
        <f>IFERROR(INDEX('APT Data'!$A103:$AF103,MATCH('Calcs - New values'!E$3,'APT Data'!$A$1:$AF$1,0))+((('Calcs - ACA values'!C105)-(INDEX('APT Data'!$A103:$AF103,MATCH('Calcs - New values'!E$3,'APT Data'!$A$1:$AF$1,0))))*$A$1),'Calcs - ACA values'!C105*$A$1)</f>
        <v>3123</v>
      </c>
      <c r="F105" s="27">
        <f>IFERROR(INDEX('APT Data'!$A103:$AF103,MATCH('Calcs - New values'!F$3,'APT Data'!$A$1:$AF$1,0))+((('Calcs - ACA values'!D105)-(INDEX('APT Data'!$A103:$AF103,MATCH('Calcs - New values'!F$3,'APT Data'!$A$1:$AF$1,0))))*$A$1),'Calcs - ACA values'!D105*$A$1)</f>
        <v>4404</v>
      </c>
      <c r="G105" s="27">
        <f>IFERROR(INDEX('APT Data'!$A103:$AF103,MATCH('Calcs - New values'!G$3,'APT Data'!$A$1:$AF$1,0))+((('Calcs - ACA values'!E105)-(INDEX('APT Data'!$A103:$AF103,MATCH('Calcs - New values'!G$3,'APT Data'!$A$1:$AF$1,0))))*$A$1),'Calcs - ACA values'!E105*$A$1)</f>
        <v>4963</v>
      </c>
      <c r="H105" s="27">
        <f>IFERROR(INDEX('APT Data'!$A103:$AF103,MATCH('Calcs - New values'!H$3,'APT Data'!$A$1:$AF$1,0))+((('Calcs - ACA values'!F105)-(INDEX('APT Data'!$A103:$AF103,MATCH('Calcs - New values'!H$3,'APT Data'!$A$1:$AF$1,0))))*$A$1),'Calcs - ACA values'!F105*$A$1)</f>
        <v>575</v>
      </c>
      <c r="I105" s="27">
        <f>IFERROR(INDEX('APT Data'!$A103:$AF103,MATCH('Calcs - New values'!I$3,'APT Data'!$A$1:$AF$1,0))+((('Calcs - ACA values'!G105)-(INDEX('APT Data'!$A103:$AF103,MATCH('Calcs - New values'!I$3,'APT Data'!$A$1:$AF$1,0))))*$A$1),'Calcs - ACA values'!G105*$A$1)</f>
        <v>840</v>
      </c>
      <c r="J105" s="27">
        <f>IFERROR(INDEX('APT Data'!$A103:$AF103,MATCH('Calcs - New values'!J$3,'APT Data'!$A$1:$AF$1,0))+((('Calcs - ACA values'!H105)-(INDEX('APT Data'!$A103:$AF103,MATCH('Calcs - New values'!J$3,'APT Data'!$A$1:$AF$1,0))))*$A$1),'Calcs - ACA values'!H105*$A$1)</f>
        <v>460</v>
      </c>
      <c r="K105" s="27">
        <f>IFERROR(INDEX('APT Data'!$A103:$AF103,MATCH('Calcs - New values'!K$3,'APT Data'!$A$1:$AF$1,0))+((('Calcs - ACA values'!I105)-(INDEX('APT Data'!$A103:$AF103,MATCH('Calcs - New values'!K$3,'APT Data'!$A$1:$AF$1,0))))*$A$1),'Calcs - ACA values'!I105*$A$1)</f>
        <v>460</v>
      </c>
      <c r="L105" s="27">
        <f>IFERROR(INDEX('APT Data'!$A103:$AF103,MATCH('Calcs - New values'!L$3,'APT Data'!$A$1:$AF$1,0))+((('Calcs - ACA values'!J105)-(INDEX('APT Data'!$A103:$AF103,MATCH('Calcs - New values'!L$3,'APT Data'!$A$1:$AF$1,0))))*$A$1),'Calcs - ACA values'!J105*$A$1)</f>
        <v>620</v>
      </c>
      <c r="M105" s="27">
        <f>IFERROR(INDEX('APT Data'!$A103:$AF103,MATCH('Calcs - New values'!M$3,'APT Data'!$A$1:$AF$1,0))+((('Calcs - ACA values'!K105)-(INDEX('APT Data'!$A103:$AF103,MATCH('Calcs - New values'!M$3,'APT Data'!$A$1:$AF$1,0))))*$A$1),'Calcs - ACA values'!K105*$A$1)</f>
        <v>865</v>
      </c>
      <c r="N105" s="27">
        <f>IFERROR(INDEX('APT Data'!$A103:$AF103,MATCH('Calcs - New values'!N$3,'APT Data'!$A$1:$AF$1,0))+((('Calcs - ACA values'!L105)-(INDEX('APT Data'!$A103:$AF103,MATCH('Calcs - New values'!N$3,'APT Data'!$A$1:$AF$1,0))))*$A$1),'Calcs - ACA values'!L105*$A$1)</f>
        <v>475</v>
      </c>
      <c r="O105" s="27">
        <f>IFERROR(INDEX('APT Data'!$A103:$AF103,MATCH('Calcs - New values'!O$3,'APT Data'!$A$1:$AF$1,0))+((('Calcs - ACA values'!M105)-(INDEX('APT Data'!$A103:$AF103,MATCH('Calcs - New values'!O$3,'APT Data'!$A$1:$AF$1,0))))*$A$1),'Calcs - ACA values'!M105*$A$1)</f>
        <v>680</v>
      </c>
      <c r="P105" s="27">
        <f>IFERROR(INDEX('APT Data'!$A103:$AF103,MATCH('Calcs - New values'!P$3,'APT Data'!$A$1:$AF$1,0))+((('Calcs - ACA values'!N105)-(INDEX('APT Data'!$A103:$AF103,MATCH('Calcs - New values'!P$3,'APT Data'!$A$1:$AF$1,0))))*$A$1),'Calcs - ACA values'!N105*$A$1)</f>
        <v>445</v>
      </c>
      <c r="Q105" s="27">
        <f>IFERROR(INDEX('APT Data'!$A103:$AF103,MATCH('Calcs - New values'!Q$3,'APT Data'!$A$1:$AF$1,0))+((('Calcs - ACA values'!O105)-(INDEX('APT Data'!$A103:$AF103,MATCH('Calcs - New values'!Q$3,'APT Data'!$A$1:$AF$1,0))))*$A$1),'Calcs - ACA values'!O105*$A$1)</f>
        <v>630</v>
      </c>
      <c r="R105" s="27">
        <f>IFERROR(INDEX('APT Data'!$A103:$AF103,MATCH('Calcs - New values'!R$3,'APT Data'!$A$1:$AF$1,0))+((('Calcs - ACA values'!P105)-(INDEX('APT Data'!$A103:$AF103,MATCH('Calcs - New values'!R$3,'APT Data'!$A$1:$AF$1,0))))*$A$1),'Calcs - ACA values'!P105*$A$1)</f>
        <v>410</v>
      </c>
      <c r="S105" s="27">
        <f>IFERROR(INDEX('APT Data'!$A103:$AF103,MATCH('Calcs - New values'!S$3,'APT Data'!$A$1:$AF$1,0))+((('Calcs - ACA values'!Q105)-(INDEX('APT Data'!$A103:$AF103,MATCH('Calcs - New values'!S$3,'APT Data'!$A$1:$AF$1,0))))*$A$1),'Calcs - ACA values'!Q105*$A$1)</f>
        <v>580</v>
      </c>
      <c r="T105" s="27">
        <f>IFERROR(INDEX('APT Data'!$A103:$AF103,MATCH('Calcs - New values'!T$3,'APT Data'!$A$1:$AF$1,0))+((('Calcs - ACA values'!R105)-(INDEX('APT Data'!$A103:$AF103,MATCH('Calcs - New values'!T$3,'APT Data'!$A$1:$AF$1,0))))*$A$1),'Calcs - ACA values'!R105*$A$1)</f>
        <v>260</v>
      </c>
      <c r="U105" s="27">
        <f>IFERROR(INDEX('APT Data'!$A103:$AF103,MATCH('Calcs - New values'!U$3,'APT Data'!$A$1:$AF$1,0))+((('Calcs - ACA values'!S105)-(INDEX('APT Data'!$A103:$AF103,MATCH('Calcs - New values'!U$3,'APT Data'!$A$1:$AF$1,0))))*$A$1),'Calcs - ACA values'!S105*$A$1)</f>
        <v>415</v>
      </c>
      <c r="V105" s="27">
        <f>IFERROR(INDEX('APT Data'!$A103:$AF103,MATCH('Calcs - New values'!V$3,'APT Data'!$A$1:$AF$1,0))+((('Calcs - ACA values'!T105)-(INDEX('APT Data'!$A103:$AF103,MATCH('Calcs - New values'!V$3,'APT Data'!$A$1:$AF$1,0))))*$A$1),'Calcs - ACA values'!T105*$A$1)</f>
        <v>215</v>
      </c>
      <c r="W105" s="27">
        <f>IFERROR(INDEX('APT Data'!$A103:$AF103,MATCH('Calcs - New values'!W$3,'APT Data'!$A$1:$AF$1,0))+((('Calcs - ACA values'!U105)-(INDEX('APT Data'!$A103:$AF103,MATCH('Calcs - New values'!W$3,'APT Data'!$A$1:$AF$1,0))))*$A$1),'Calcs - ACA values'!U105*$A$1)</f>
        <v>310</v>
      </c>
      <c r="X105" s="27">
        <f>IFERROR(INDEX('APT Data'!$A103:$AF103,MATCH('Calcs - New values'!X$3,'APT Data'!$A$1:$AF$1,0))+((('Calcs - ACA values'!V105)-(INDEX('APT Data'!$A103:$AF103,MATCH('Calcs - New values'!X$3,'APT Data'!$A$1:$AF$1,0))))*$A$1),'Calcs - ACA values'!V105*$A$1)</f>
        <v>1095</v>
      </c>
      <c r="Y105" s="27">
        <f>IFERROR(INDEX('APT Data'!$A103:$AF103,MATCH('Calcs - New values'!Y$3,'APT Data'!$A$1:$AF$1,0))+((('Calcs - ACA values'!W105)-(INDEX('APT Data'!$A103:$AF103,MATCH('Calcs - New values'!Y$3,'APT Data'!$A$1:$AF$1,0))))*$A$1),'Calcs - ACA values'!W105*$A$1)</f>
        <v>1660</v>
      </c>
      <c r="Z105" s="27">
        <f>IFERROR(INDEX('APT Data'!$A103:$AF103,MATCH('Calcs - New values'!Z$3,'APT Data'!$A$1:$AF$1,0))+((('Calcs - ACA values'!X105)-(INDEX('APT Data'!$A103:$AF103,MATCH('Calcs - New values'!Z$3,'APT Data'!$A$1:$AF$1,0))))*$A$1),'Calcs - ACA values'!X105*$A$1)</f>
        <v>550</v>
      </c>
      <c r="AA105" s="27">
        <f>IFERROR(INDEX('APT Data'!$A103:$AF103,MATCH('Calcs - New values'!AA$3,'APT Data'!$A$1:$AF$1,0))+((('Calcs - ACA values'!Y105)-(INDEX('APT Data'!$A103:$AF103,MATCH('Calcs - New values'!AA$3,'APT Data'!$A$1:$AF$1,0))))*$A$1),'Calcs - ACA values'!Y105*$A$1)</f>
        <v>1485</v>
      </c>
      <c r="AB105" s="27">
        <f>IFERROR(INDEX('APT Data'!$A103:$AF103,MATCH('Calcs - New values'!AB$3,'APT Data'!$A$1:$AF$1,0))+((('Calcs - ACA values'!Z105)-(INDEX('APT Data'!$A103:$AF103,MATCH('Calcs - New values'!AB$3,'APT Data'!$A$1:$AF$1,0))))*$A$1),'Calcs - ACA values'!Z105*$A$1)</f>
        <v>117800</v>
      </c>
      <c r="AC105" s="27">
        <f>IFERROR(INDEX('APT Data'!$A103:$AF103,MATCH('Calcs - New values'!AC$3,'APT Data'!$A$1:$AF$1,0))+((('Calcs - ACA values'!AA105)-(INDEX('APT Data'!$A103:$AF103,MATCH('Calcs - New values'!AC$3,'APT Data'!$A$1:$AF$1,0))))*$A$1),'Calcs - ACA values'!AA105*$A$1)</f>
        <v>117800</v>
      </c>
      <c r="AD105" s="27">
        <f>IFERROR(INDEX('APT Data'!$A103:$AF103,MATCH('Calcs - New values'!AD$3,'APT Data'!$A$1:$AF$1,0))+((('Calcs - ACA values'!AB105)-(INDEX('APT Data'!$A103:$AF103,MATCH('Calcs - New values'!AD$3,'APT Data'!$A$1:$AF$1,0))))*$A$1),'Calcs - ACA values'!AB105*$A$1)</f>
        <v>4500</v>
      </c>
      <c r="AE105" s="27">
        <f>IFERROR(INDEX('APT Data'!$A103:$AF103,MATCH('Calcs - New values'!AE$3,'APT Data'!$A$1:$AF$1,0))+((('Calcs - ACA values'!AC105)-(INDEX('APT Data'!$A103:$AF103,MATCH('Calcs - New values'!AE$3,'APT Data'!$A$1:$AF$1,0))))*$A$1),'Calcs - ACA values'!AC105*$A$1)</f>
        <v>7000</v>
      </c>
      <c r="AF105" s="27">
        <f>IFERROR(INDEX('APT Data'!$A103:$AF103,MATCH('Calcs - New values'!AF$3,'APT Data'!$A$1:$AF$1,0))+((('Calcs - ACA values'!AD105)-(INDEX('APT Data'!$A103:$AF103,MATCH('Calcs - New values'!AF$3,'APT Data'!$A$1:$AF$1,0))))*$A$1),'Calcs - ACA values'!AD105*$A$1)</f>
        <v>0</v>
      </c>
      <c r="AG105" s="27">
        <f>IFERROR(INDEX('APT Data'!$A103:$AF103,MATCH('Calcs - New values'!AG$3,'APT Data'!$A$1:$AF$1,0))+((('Calcs - ACA values'!AE105)-(INDEX('APT Data'!$A103:$AF103,MATCH('Calcs - New values'!AG$3,'APT Data'!$A$1:$AF$1,0))))*$A$1),'Calcs - ACA values'!AE105*$A$1)</f>
        <v>900</v>
      </c>
      <c r="AH105" s="27">
        <f>IFERROR(INDEX('APT Data'!$A103:$AF103,MATCH('Calcs - New values'!AH$3,'APT Data'!$A$1:$AF$1,0))+((('Calcs - ACA values'!AF105)-(INDEX('APT Data'!$A103:$AF103,MATCH('Calcs - New values'!AH$3,'APT Data'!$A$1:$AF$1,0))))*$A$1),'Calcs - ACA values'!AF105*$A$1)</f>
        <v>1290</v>
      </c>
    </row>
    <row r="106" spans="1:34" x14ac:dyDescent="0.35">
      <c r="A106" s="11">
        <v>857</v>
      </c>
      <c r="B106" s="11" t="b">
        <f>A106='Calcs - ACA values'!A106</f>
        <v>1</v>
      </c>
      <c r="C106" s="11" t="b">
        <f>A106='APT Data'!A104</f>
        <v>1</v>
      </c>
      <c r="D106" s="18" t="s">
        <v>107</v>
      </c>
      <c r="E106" s="27">
        <f>IFERROR(INDEX('APT Data'!$A104:$AF104,MATCH('Calcs - New values'!E$3,'APT Data'!$A$1:$AF$1,0))+((('Calcs - ACA values'!C106)-(INDEX('APT Data'!$A104:$AF104,MATCH('Calcs - New values'!E$3,'APT Data'!$A$1:$AF$1,0))))*$A$1),'Calcs - ACA values'!C106*$A$1)</f>
        <v>3123</v>
      </c>
      <c r="F106" s="27">
        <f>IFERROR(INDEX('APT Data'!$A104:$AF104,MATCH('Calcs - New values'!F$3,'APT Data'!$A$1:$AF$1,0))+((('Calcs - ACA values'!D106)-(INDEX('APT Data'!$A104:$AF104,MATCH('Calcs - New values'!F$3,'APT Data'!$A$1:$AF$1,0))))*$A$1),'Calcs - ACA values'!D106*$A$1)</f>
        <v>4404</v>
      </c>
      <c r="G106" s="27">
        <f>IFERROR(INDEX('APT Data'!$A104:$AF104,MATCH('Calcs - New values'!G$3,'APT Data'!$A$1:$AF$1,0))+((('Calcs - ACA values'!E106)-(INDEX('APT Data'!$A104:$AF104,MATCH('Calcs - New values'!G$3,'APT Data'!$A$1:$AF$1,0))))*$A$1),'Calcs - ACA values'!E106*$A$1)</f>
        <v>4963</v>
      </c>
      <c r="H106" s="27">
        <f>IFERROR(INDEX('APT Data'!$A104:$AF104,MATCH('Calcs - New values'!H$3,'APT Data'!$A$1:$AF$1,0))+((('Calcs - ACA values'!F106)-(INDEX('APT Data'!$A104:$AF104,MATCH('Calcs - New values'!H$3,'APT Data'!$A$1:$AF$1,0))))*$A$1),'Calcs - ACA values'!F106*$A$1)</f>
        <v>575</v>
      </c>
      <c r="I106" s="27">
        <f>IFERROR(INDEX('APT Data'!$A104:$AF104,MATCH('Calcs - New values'!I$3,'APT Data'!$A$1:$AF$1,0))+((('Calcs - ACA values'!G106)-(INDEX('APT Data'!$A104:$AF104,MATCH('Calcs - New values'!I$3,'APT Data'!$A$1:$AF$1,0))))*$A$1),'Calcs - ACA values'!G106*$A$1)</f>
        <v>840</v>
      </c>
      <c r="J106" s="27">
        <f>IFERROR(INDEX('APT Data'!$A104:$AF104,MATCH('Calcs - New values'!J$3,'APT Data'!$A$1:$AF$1,0))+((('Calcs - ACA values'!H106)-(INDEX('APT Data'!$A104:$AF104,MATCH('Calcs - New values'!J$3,'APT Data'!$A$1:$AF$1,0))))*$A$1),'Calcs - ACA values'!H106*$A$1)</f>
        <v>460</v>
      </c>
      <c r="K106" s="27">
        <f>IFERROR(INDEX('APT Data'!$A104:$AF104,MATCH('Calcs - New values'!K$3,'APT Data'!$A$1:$AF$1,0))+((('Calcs - ACA values'!I106)-(INDEX('APT Data'!$A104:$AF104,MATCH('Calcs - New values'!K$3,'APT Data'!$A$1:$AF$1,0))))*$A$1),'Calcs - ACA values'!I106*$A$1)</f>
        <v>460</v>
      </c>
      <c r="L106" s="27">
        <f>IFERROR(INDEX('APT Data'!$A104:$AF104,MATCH('Calcs - New values'!L$3,'APT Data'!$A$1:$AF$1,0))+((('Calcs - ACA values'!J106)-(INDEX('APT Data'!$A104:$AF104,MATCH('Calcs - New values'!L$3,'APT Data'!$A$1:$AF$1,0))))*$A$1),'Calcs - ACA values'!J106*$A$1)</f>
        <v>620</v>
      </c>
      <c r="M106" s="27">
        <f>IFERROR(INDEX('APT Data'!$A104:$AF104,MATCH('Calcs - New values'!M$3,'APT Data'!$A$1:$AF$1,0))+((('Calcs - ACA values'!K106)-(INDEX('APT Data'!$A104:$AF104,MATCH('Calcs - New values'!M$3,'APT Data'!$A$1:$AF$1,0))))*$A$1),'Calcs - ACA values'!K106*$A$1)</f>
        <v>865</v>
      </c>
      <c r="N106" s="27">
        <f>IFERROR(INDEX('APT Data'!$A104:$AF104,MATCH('Calcs - New values'!N$3,'APT Data'!$A$1:$AF$1,0))+((('Calcs - ACA values'!L106)-(INDEX('APT Data'!$A104:$AF104,MATCH('Calcs - New values'!N$3,'APT Data'!$A$1:$AF$1,0))))*$A$1),'Calcs - ACA values'!L106*$A$1)</f>
        <v>475</v>
      </c>
      <c r="O106" s="27">
        <f>IFERROR(INDEX('APT Data'!$A104:$AF104,MATCH('Calcs - New values'!O$3,'APT Data'!$A$1:$AF$1,0))+((('Calcs - ACA values'!M106)-(INDEX('APT Data'!$A104:$AF104,MATCH('Calcs - New values'!O$3,'APT Data'!$A$1:$AF$1,0))))*$A$1),'Calcs - ACA values'!M106*$A$1)</f>
        <v>680</v>
      </c>
      <c r="P106" s="27">
        <f>IFERROR(INDEX('APT Data'!$A104:$AF104,MATCH('Calcs - New values'!P$3,'APT Data'!$A$1:$AF$1,0))+((('Calcs - ACA values'!N106)-(INDEX('APT Data'!$A104:$AF104,MATCH('Calcs - New values'!P$3,'APT Data'!$A$1:$AF$1,0))))*$A$1),'Calcs - ACA values'!N106*$A$1)</f>
        <v>445</v>
      </c>
      <c r="Q106" s="27">
        <f>IFERROR(INDEX('APT Data'!$A104:$AF104,MATCH('Calcs - New values'!Q$3,'APT Data'!$A$1:$AF$1,0))+((('Calcs - ACA values'!O106)-(INDEX('APT Data'!$A104:$AF104,MATCH('Calcs - New values'!Q$3,'APT Data'!$A$1:$AF$1,0))))*$A$1),'Calcs - ACA values'!O106*$A$1)</f>
        <v>630</v>
      </c>
      <c r="R106" s="27">
        <f>IFERROR(INDEX('APT Data'!$A104:$AF104,MATCH('Calcs - New values'!R$3,'APT Data'!$A$1:$AF$1,0))+((('Calcs - ACA values'!P106)-(INDEX('APT Data'!$A104:$AF104,MATCH('Calcs - New values'!R$3,'APT Data'!$A$1:$AF$1,0))))*$A$1),'Calcs - ACA values'!P106*$A$1)</f>
        <v>410</v>
      </c>
      <c r="S106" s="27">
        <f>IFERROR(INDEX('APT Data'!$A104:$AF104,MATCH('Calcs - New values'!S$3,'APT Data'!$A$1:$AF$1,0))+((('Calcs - ACA values'!Q106)-(INDEX('APT Data'!$A104:$AF104,MATCH('Calcs - New values'!S$3,'APT Data'!$A$1:$AF$1,0))))*$A$1),'Calcs - ACA values'!Q106*$A$1)</f>
        <v>580</v>
      </c>
      <c r="T106" s="27">
        <f>IFERROR(INDEX('APT Data'!$A104:$AF104,MATCH('Calcs - New values'!T$3,'APT Data'!$A$1:$AF$1,0))+((('Calcs - ACA values'!R106)-(INDEX('APT Data'!$A104:$AF104,MATCH('Calcs - New values'!T$3,'APT Data'!$A$1:$AF$1,0))))*$A$1),'Calcs - ACA values'!R106*$A$1)</f>
        <v>260</v>
      </c>
      <c r="U106" s="27">
        <f>IFERROR(INDEX('APT Data'!$A104:$AF104,MATCH('Calcs - New values'!U$3,'APT Data'!$A$1:$AF$1,0))+((('Calcs - ACA values'!S106)-(INDEX('APT Data'!$A104:$AF104,MATCH('Calcs - New values'!U$3,'APT Data'!$A$1:$AF$1,0))))*$A$1),'Calcs - ACA values'!S106*$A$1)</f>
        <v>415</v>
      </c>
      <c r="V106" s="27">
        <f>IFERROR(INDEX('APT Data'!$A104:$AF104,MATCH('Calcs - New values'!V$3,'APT Data'!$A$1:$AF$1,0))+((('Calcs - ACA values'!T106)-(INDEX('APT Data'!$A104:$AF104,MATCH('Calcs - New values'!V$3,'APT Data'!$A$1:$AF$1,0))))*$A$1),'Calcs - ACA values'!T106*$A$1)</f>
        <v>215</v>
      </c>
      <c r="W106" s="27">
        <f>IFERROR(INDEX('APT Data'!$A104:$AF104,MATCH('Calcs - New values'!W$3,'APT Data'!$A$1:$AF$1,0))+((('Calcs - ACA values'!U106)-(INDEX('APT Data'!$A104:$AF104,MATCH('Calcs - New values'!W$3,'APT Data'!$A$1:$AF$1,0))))*$A$1),'Calcs - ACA values'!U106*$A$1)</f>
        <v>310</v>
      </c>
      <c r="X106" s="27">
        <f>IFERROR(INDEX('APT Data'!$A104:$AF104,MATCH('Calcs - New values'!X$3,'APT Data'!$A$1:$AF$1,0))+((('Calcs - ACA values'!V106)-(INDEX('APT Data'!$A104:$AF104,MATCH('Calcs - New values'!X$3,'APT Data'!$A$1:$AF$1,0))))*$A$1),'Calcs - ACA values'!V106*$A$1)</f>
        <v>1095</v>
      </c>
      <c r="Y106" s="27">
        <f>IFERROR(INDEX('APT Data'!$A104:$AF104,MATCH('Calcs - New values'!Y$3,'APT Data'!$A$1:$AF$1,0))+((('Calcs - ACA values'!W106)-(INDEX('APT Data'!$A104:$AF104,MATCH('Calcs - New values'!Y$3,'APT Data'!$A$1:$AF$1,0))))*$A$1),'Calcs - ACA values'!W106*$A$1)</f>
        <v>1660</v>
      </c>
      <c r="Z106" s="27">
        <f>IFERROR(INDEX('APT Data'!$A104:$AF104,MATCH('Calcs - New values'!Z$3,'APT Data'!$A$1:$AF$1,0))+((('Calcs - ACA values'!X106)-(INDEX('APT Data'!$A104:$AF104,MATCH('Calcs - New values'!Z$3,'APT Data'!$A$1:$AF$1,0))))*$A$1),'Calcs - ACA values'!X106*$A$1)</f>
        <v>550</v>
      </c>
      <c r="AA106" s="27">
        <f>IFERROR(INDEX('APT Data'!$A104:$AF104,MATCH('Calcs - New values'!AA$3,'APT Data'!$A$1:$AF$1,0))+((('Calcs - ACA values'!Y106)-(INDEX('APT Data'!$A104:$AF104,MATCH('Calcs - New values'!AA$3,'APT Data'!$A$1:$AF$1,0))))*$A$1),'Calcs - ACA values'!Y106*$A$1)</f>
        <v>1485</v>
      </c>
      <c r="AB106" s="27">
        <f>IFERROR(INDEX('APT Data'!$A104:$AF104,MATCH('Calcs - New values'!AB$3,'APT Data'!$A$1:$AF$1,0))+((('Calcs - ACA values'!Z106)-(INDEX('APT Data'!$A104:$AF104,MATCH('Calcs - New values'!AB$3,'APT Data'!$A$1:$AF$1,0))))*$A$1),'Calcs - ACA values'!Z106*$A$1)</f>
        <v>117800</v>
      </c>
      <c r="AC106" s="27">
        <f>IFERROR(INDEX('APT Data'!$A104:$AF104,MATCH('Calcs - New values'!AC$3,'APT Data'!$A$1:$AF$1,0))+((('Calcs - ACA values'!AA106)-(INDEX('APT Data'!$A104:$AF104,MATCH('Calcs - New values'!AC$3,'APT Data'!$A$1:$AF$1,0))))*$A$1),'Calcs - ACA values'!AA106*$A$1)</f>
        <v>117800</v>
      </c>
      <c r="AD106" s="27">
        <f>IFERROR(INDEX('APT Data'!$A104:$AF104,MATCH('Calcs - New values'!AD$3,'APT Data'!$A$1:$AF$1,0))+((('Calcs - ACA values'!AB106)-(INDEX('APT Data'!$A104:$AF104,MATCH('Calcs - New values'!AD$3,'APT Data'!$A$1:$AF$1,0))))*$A$1),'Calcs - ACA values'!AB106*$A$1)</f>
        <v>45000</v>
      </c>
      <c r="AE106" s="27">
        <f>IFERROR(INDEX('APT Data'!$A104:$AF104,MATCH('Calcs - New values'!AE$3,'APT Data'!$A$1:$AF$1,0))+((('Calcs - ACA values'!AC106)-(INDEX('APT Data'!$A104:$AF104,MATCH('Calcs - New values'!AE$3,'APT Data'!$A$1:$AF$1,0))))*$A$1),'Calcs - ACA values'!AC106*$A$1)</f>
        <v>70000</v>
      </c>
      <c r="AF106" s="27">
        <f>IFERROR(INDEX('APT Data'!$A104:$AF104,MATCH('Calcs - New values'!AF$3,'APT Data'!$A$1:$AF$1,0))+((('Calcs - ACA values'!AD106)-(INDEX('APT Data'!$A104:$AF104,MATCH('Calcs - New values'!AF$3,'APT Data'!$A$1:$AF$1,0))))*$A$1),'Calcs - ACA values'!AD106*$A$1)</f>
        <v>0</v>
      </c>
      <c r="AG106" s="27">
        <f>IFERROR(INDEX('APT Data'!$A104:$AF104,MATCH('Calcs - New values'!AG$3,'APT Data'!$A$1:$AF$1,0))+((('Calcs - ACA values'!AE106)-(INDEX('APT Data'!$A104:$AF104,MATCH('Calcs - New values'!AG$3,'APT Data'!$A$1:$AF$1,0))))*$A$1),'Calcs - ACA values'!AE106*$A$1)</f>
        <v>900</v>
      </c>
      <c r="AH106" s="27">
        <f>IFERROR(INDEX('APT Data'!$A104:$AF104,MATCH('Calcs - New values'!AH$3,'APT Data'!$A$1:$AF$1,0))+((('Calcs - ACA values'!AF106)-(INDEX('APT Data'!$A104:$AF104,MATCH('Calcs - New values'!AH$3,'APT Data'!$A$1:$AF$1,0))))*$A$1),'Calcs - ACA values'!AF106*$A$1)</f>
        <v>1290</v>
      </c>
    </row>
    <row r="107" spans="1:34" x14ac:dyDescent="0.35">
      <c r="A107" s="11">
        <v>860</v>
      </c>
      <c r="B107" s="11" t="b">
        <f>A107='Calcs - ACA values'!A107</f>
        <v>1</v>
      </c>
      <c r="C107" s="11" t="b">
        <f>A107='APT Data'!A105</f>
        <v>1</v>
      </c>
      <c r="D107" s="18" t="s">
        <v>108</v>
      </c>
      <c r="E107" s="27">
        <f>IFERROR(INDEX('APT Data'!$A105:$AF105,MATCH('Calcs - New values'!E$3,'APT Data'!$A$1:$AF$1,0))+((('Calcs - ACA values'!C107)-(INDEX('APT Data'!$A105:$AF105,MATCH('Calcs - New values'!E$3,'APT Data'!$A$1:$AF$1,0))))*$A$1),'Calcs - ACA values'!C107*$A$1)</f>
        <v>3123</v>
      </c>
      <c r="F107" s="27">
        <f>IFERROR(INDEX('APT Data'!$A105:$AF105,MATCH('Calcs - New values'!F$3,'APT Data'!$A$1:$AF$1,0))+((('Calcs - ACA values'!D107)-(INDEX('APT Data'!$A105:$AF105,MATCH('Calcs - New values'!F$3,'APT Data'!$A$1:$AF$1,0))))*$A$1),'Calcs - ACA values'!D107*$A$1)</f>
        <v>4404</v>
      </c>
      <c r="G107" s="27">
        <f>IFERROR(INDEX('APT Data'!$A105:$AF105,MATCH('Calcs - New values'!G$3,'APT Data'!$A$1:$AF$1,0))+((('Calcs - ACA values'!E107)-(INDEX('APT Data'!$A105:$AF105,MATCH('Calcs - New values'!G$3,'APT Data'!$A$1:$AF$1,0))))*$A$1),'Calcs - ACA values'!E107*$A$1)</f>
        <v>4963</v>
      </c>
      <c r="H107" s="27">
        <f>IFERROR(INDEX('APT Data'!$A105:$AF105,MATCH('Calcs - New values'!H$3,'APT Data'!$A$1:$AF$1,0))+((('Calcs - ACA values'!F107)-(INDEX('APT Data'!$A105:$AF105,MATCH('Calcs - New values'!H$3,'APT Data'!$A$1:$AF$1,0))))*$A$1),'Calcs - ACA values'!F107*$A$1)</f>
        <v>575</v>
      </c>
      <c r="I107" s="27">
        <f>IFERROR(INDEX('APT Data'!$A105:$AF105,MATCH('Calcs - New values'!I$3,'APT Data'!$A$1:$AF$1,0))+((('Calcs - ACA values'!G107)-(INDEX('APT Data'!$A105:$AF105,MATCH('Calcs - New values'!I$3,'APT Data'!$A$1:$AF$1,0))))*$A$1),'Calcs - ACA values'!G107*$A$1)</f>
        <v>840</v>
      </c>
      <c r="J107" s="27">
        <f>IFERROR(INDEX('APT Data'!$A105:$AF105,MATCH('Calcs - New values'!J$3,'APT Data'!$A$1:$AF$1,0))+((('Calcs - ACA values'!H107)-(INDEX('APT Data'!$A105:$AF105,MATCH('Calcs - New values'!J$3,'APT Data'!$A$1:$AF$1,0))))*$A$1),'Calcs - ACA values'!H107*$A$1)</f>
        <v>460</v>
      </c>
      <c r="K107" s="27">
        <f>IFERROR(INDEX('APT Data'!$A105:$AF105,MATCH('Calcs - New values'!K$3,'APT Data'!$A$1:$AF$1,0))+((('Calcs - ACA values'!I107)-(INDEX('APT Data'!$A105:$AF105,MATCH('Calcs - New values'!K$3,'APT Data'!$A$1:$AF$1,0))))*$A$1),'Calcs - ACA values'!I107*$A$1)</f>
        <v>460</v>
      </c>
      <c r="L107" s="27">
        <f>IFERROR(INDEX('APT Data'!$A105:$AF105,MATCH('Calcs - New values'!L$3,'APT Data'!$A$1:$AF$1,0))+((('Calcs - ACA values'!J107)-(INDEX('APT Data'!$A105:$AF105,MATCH('Calcs - New values'!L$3,'APT Data'!$A$1:$AF$1,0))))*$A$1),'Calcs - ACA values'!J107*$A$1)</f>
        <v>620</v>
      </c>
      <c r="M107" s="27">
        <f>IFERROR(INDEX('APT Data'!$A105:$AF105,MATCH('Calcs - New values'!M$3,'APT Data'!$A$1:$AF$1,0))+((('Calcs - ACA values'!K107)-(INDEX('APT Data'!$A105:$AF105,MATCH('Calcs - New values'!M$3,'APT Data'!$A$1:$AF$1,0))))*$A$1),'Calcs - ACA values'!K107*$A$1)</f>
        <v>865</v>
      </c>
      <c r="N107" s="27">
        <f>IFERROR(INDEX('APT Data'!$A105:$AF105,MATCH('Calcs - New values'!N$3,'APT Data'!$A$1:$AF$1,0))+((('Calcs - ACA values'!L107)-(INDEX('APT Data'!$A105:$AF105,MATCH('Calcs - New values'!N$3,'APT Data'!$A$1:$AF$1,0))))*$A$1),'Calcs - ACA values'!L107*$A$1)</f>
        <v>475</v>
      </c>
      <c r="O107" s="27">
        <f>IFERROR(INDEX('APT Data'!$A105:$AF105,MATCH('Calcs - New values'!O$3,'APT Data'!$A$1:$AF$1,0))+((('Calcs - ACA values'!M107)-(INDEX('APT Data'!$A105:$AF105,MATCH('Calcs - New values'!O$3,'APT Data'!$A$1:$AF$1,0))))*$A$1),'Calcs - ACA values'!M107*$A$1)</f>
        <v>680</v>
      </c>
      <c r="P107" s="27">
        <f>IFERROR(INDEX('APT Data'!$A105:$AF105,MATCH('Calcs - New values'!P$3,'APT Data'!$A$1:$AF$1,0))+((('Calcs - ACA values'!N107)-(INDEX('APT Data'!$A105:$AF105,MATCH('Calcs - New values'!P$3,'APT Data'!$A$1:$AF$1,0))))*$A$1),'Calcs - ACA values'!N107*$A$1)</f>
        <v>445</v>
      </c>
      <c r="Q107" s="27">
        <f>IFERROR(INDEX('APT Data'!$A105:$AF105,MATCH('Calcs - New values'!Q$3,'APT Data'!$A$1:$AF$1,0))+((('Calcs - ACA values'!O107)-(INDEX('APT Data'!$A105:$AF105,MATCH('Calcs - New values'!Q$3,'APT Data'!$A$1:$AF$1,0))))*$A$1),'Calcs - ACA values'!O107*$A$1)</f>
        <v>630</v>
      </c>
      <c r="R107" s="27">
        <f>IFERROR(INDEX('APT Data'!$A105:$AF105,MATCH('Calcs - New values'!R$3,'APT Data'!$A$1:$AF$1,0))+((('Calcs - ACA values'!P107)-(INDEX('APT Data'!$A105:$AF105,MATCH('Calcs - New values'!R$3,'APT Data'!$A$1:$AF$1,0))))*$A$1),'Calcs - ACA values'!P107*$A$1)</f>
        <v>410</v>
      </c>
      <c r="S107" s="27">
        <f>IFERROR(INDEX('APT Data'!$A105:$AF105,MATCH('Calcs - New values'!S$3,'APT Data'!$A$1:$AF$1,0))+((('Calcs - ACA values'!Q107)-(INDEX('APT Data'!$A105:$AF105,MATCH('Calcs - New values'!S$3,'APT Data'!$A$1:$AF$1,0))))*$A$1),'Calcs - ACA values'!Q107*$A$1)</f>
        <v>580</v>
      </c>
      <c r="T107" s="27">
        <f>IFERROR(INDEX('APT Data'!$A105:$AF105,MATCH('Calcs - New values'!T$3,'APT Data'!$A$1:$AF$1,0))+((('Calcs - ACA values'!R107)-(INDEX('APT Data'!$A105:$AF105,MATCH('Calcs - New values'!T$3,'APT Data'!$A$1:$AF$1,0))))*$A$1),'Calcs - ACA values'!R107*$A$1)</f>
        <v>260</v>
      </c>
      <c r="U107" s="27">
        <f>IFERROR(INDEX('APT Data'!$A105:$AF105,MATCH('Calcs - New values'!U$3,'APT Data'!$A$1:$AF$1,0))+((('Calcs - ACA values'!S107)-(INDEX('APT Data'!$A105:$AF105,MATCH('Calcs - New values'!U$3,'APT Data'!$A$1:$AF$1,0))))*$A$1),'Calcs - ACA values'!S107*$A$1)</f>
        <v>415</v>
      </c>
      <c r="V107" s="27">
        <f>IFERROR(INDEX('APT Data'!$A105:$AF105,MATCH('Calcs - New values'!V$3,'APT Data'!$A$1:$AF$1,0))+((('Calcs - ACA values'!T107)-(INDEX('APT Data'!$A105:$AF105,MATCH('Calcs - New values'!V$3,'APT Data'!$A$1:$AF$1,0))))*$A$1),'Calcs - ACA values'!T107*$A$1)</f>
        <v>215</v>
      </c>
      <c r="W107" s="27">
        <f>IFERROR(INDEX('APT Data'!$A105:$AF105,MATCH('Calcs - New values'!W$3,'APT Data'!$A$1:$AF$1,0))+((('Calcs - ACA values'!U107)-(INDEX('APT Data'!$A105:$AF105,MATCH('Calcs - New values'!W$3,'APT Data'!$A$1:$AF$1,0))))*$A$1),'Calcs - ACA values'!U107*$A$1)</f>
        <v>310</v>
      </c>
      <c r="X107" s="27">
        <f>IFERROR(INDEX('APT Data'!$A105:$AF105,MATCH('Calcs - New values'!X$3,'APT Data'!$A$1:$AF$1,0))+((('Calcs - ACA values'!V107)-(INDEX('APT Data'!$A105:$AF105,MATCH('Calcs - New values'!X$3,'APT Data'!$A$1:$AF$1,0))))*$A$1),'Calcs - ACA values'!V107*$A$1)</f>
        <v>1095</v>
      </c>
      <c r="Y107" s="27">
        <f>IFERROR(INDEX('APT Data'!$A105:$AF105,MATCH('Calcs - New values'!Y$3,'APT Data'!$A$1:$AF$1,0))+((('Calcs - ACA values'!W107)-(INDEX('APT Data'!$A105:$AF105,MATCH('Calcs - New values'!Y$3,'APT Data'!$A$1:$AF$1,0))))*$A$1),'Calcs - ACA values'!W107*$A$1)</f>
        <v>1660</v>
      </c>
      <c r="Z107" s="27">
        <f>IFERROR(INDEX('APT Data'!$A105:$AF105,MATCH('Calcs - New values'!Z$3,'APT Data'!$A$1:$AF$1,0))+((('Calcs - ACA values'!X107)-(INDEX('APT Data'!$A105:$AF105,MATCH('Calcs - New values'!Z$3,'APT Data'!$A$1:$AF$1,0))))*$A$1),'Calcs - ACA values'!X107*$A$1)</f>
        <v>550</v>
      </c>
      <c r="AA107" s="27">
        <f>IFERROR(INDEX('APT Data'!$A105:$AF105,MATCH('Calcs - New values'!AA$3,'APT Data'!$A$1:$AF$1,0))+((('Calcs - ACA values'!Y107)-(INDEX('APT Data'!$A105:$AF105,MATCH('Calcs - New values'!AA$3,'APT Data'!$A$1:$AF$1,0))))*$A$1),'Calcs - ACA values'!Y107*$A$1)</f>
        <v>1485</v>
      </c>
      <c r="AB107" s="27">
        <f>IFERROR(INDEX('APT Data'!$A105:$AF105,MATCH('Calcs - New values'!AB$3,'APT Data'!$A$1:$AF$1,0))+((('Calcs - ACA values'!Z107)-(INDEX('APT Data'!$A105:$AF105,MATCH('Calcs - New values'!AB$3,'APT Data'!$A$1:$AF$1,0))))*$A$1),'Calcs - ACA values'!Z107*$A$1)</f>
        <v>117800</v>
      </c>
      <c r="AC107" s="27">
        <f>IFERROR(INDEX('APT Data'!$A105:$AF105,MATCH('Calcs - New values'!AC$3,'APT Data'!$A$1:$AF$1,0))+((('Calcs - ACA values'!AA107)-(INDEX('APT Data'!$A105:$AF105,MATCH('Calcs - New values'!AC$3,'APT Data'!$A$1:$AF$1,0))))*$A$1),'Calcs - ACA values'!AA107*$A$1)</f>
        <v>117800</v>
      </c>
      <c r="AD107" s="27">
        <f>IFERROR(INDEX('APT Data'!$A105:$AF105,MATCH('Calcs - New values'!AD$3,'APT Data'!$A$1:$AF$1,0))+((('Calcs - ACA values'!AB107)-(INDEX('APT Data'!$A105:$AF105,MATCH('Calcs - New values'!AD$3,'APT Data'!$A$1:$AF$1,0))))*$A$1),'Calcs - ACA values'!AB107*$A$1)</f>
        <v>45000</v>
      </c>
      <c r="AE107" s="27">
        <f>IFERROR(INDEX('APT Data'!$A105:$AF105,MATCH('Calcs - New values'!AE$3,'APT Data'!$A$1:$AF$1,0))+((('Calcs - ACA values'!AC107)-(INDEX('APT Data'!$A105:$AF105,MATCH('Calcs - New values'!AE$3,'APT Data'!$A$1:$AF$1,0))))*$A$1),'Calcs - ACA values'!AC107*$A$1)</f>
        <v>70000</v>
      </c>
      <c r="AF107" s="27">
        <f>IFERROR(INDEX('APT Data'!$A105:$AF105,MATCH('Calcs - New values'!AF$3,'APT Data'!$A$1:$AF$1,0))+((('Calcs - ACA values'!AD107)-(INDEX('APT Data'!$A105:$AF105,MATCH('Calcs - New values'!AF$3,'APT Data'!$A$1:$AF$1,0))))*$A$1),'Calcs - ACA values'!AD107*$A$1)</f>
        <v>0</v>
      </c>
      <c r="AG107" s="27">
        <f>IFERROR(INDEX('APT Data'!$A105:$AF105,MATCH('Calcs - New values'!AG$3,'APT Data'!$A$1:$AF$1,0))+((('Calcs - ACA values'!AE107)-(INDEX('APT Data'!$A105:$AF105,MATCH('Calcs - New values'!AG$3,'APT Data'!$A$1:$AF$1,0))))*$A$1),'Calcs - ACA values'!AE107*$A$1)</f>
        <v>900</v>
      </c>
      <c r="AH107" s="27">
        <f>IFERROR(INDEX('APT Data'!$A105:$AF105,MATCH('Calcs - New values'!AH$3,'APT Data'!$A$1:$AF$1,0))+((('Calcs - ACA values'!AF107)-(INDEX('APT Data'!$A105:$AF105,MATCH('Calcs - New values'!AH$3,'APT Data'!$A$1:$AF$1,0))))*$A$1),'Calcs - ACA values'!AF107*$A$1)</f>
        <v>1290</v>
      </c>
    </row>
    <row r="108" spans="1:34" x14ac:dyDescent="0.35">
      <c r="A108" s="11">
        <v>861</v>
      </c>
      <c r="B108" s="11" t="b">
        <f>A108='Calcs - ACA values'!A108</f>
        <v>1</v>
      </c>
      <c r="C108" s="11" t="b">
        <f>A108='APT Data'!A106</f>
        <v>1</v>
      </c>
      <c r="D108" s="18" t="s">
        <v>109</v>
      </c>
      <c r="E108" s="27">
        <f>IFERROR(INDEX('APT Data'!$A106:$AF106,MATCH('Calcs - New values'!E$3,'APT Data'!$A$1:$AF$1,0))+((('Calcs - ACA values'!C108)-(INDEX('APT Data'!$A106:$AF106,MATCH('Calcs - New values'!E$3,'APT Data'!$A$1:$AF$1,0))))*$A$1),'Calcs - ACA values'!C108*$A$1)</f>
        <v>3123</v>
      </c>
      <c r="F108" s="27">
        <f>IFERROR(INDEX('APT Data'!$A106:$AF106,MATCH('Calcs - New values'!F$3,'APT Data'!$A$1:$AF$1,0))+((('Calcs - ACA values'!D108)-(INDEX('APT Data'!$A106:$AF106,MATCH('Calcs - New values'!F$3,'APT Data'!$A$1:$AF$1,0))))*$A$1),'Calcs - ACA values'!D108*$A$1)</f>
        <v>4404</v>
      </c>
      <c r="G108" s="27">
        <f>IFERROR(INDEX('APT Data'!$A106:$AF106,MATCH('Calcs - New values'!G$3,'APT Data'!$A$1:$AF$1,0))+((('Calcs - ACA values'!E108)-(INDEX('APT Data'!$A106:$AF106,MATCH('Calcs - New values'!G$3,'APT Data'!$A$1:$AF$1,0))))*$A$1),'Calcs - ACA values'!E108*$A$1)</f>
        <v>4963</v>
      </c>
      <c r="H108" s="27">
        <f>IFERROR(INDEX('APT Data'!$A106:$AF106,MATCH('Calcs - New values'!H$3,'APT Data'!$A$1:$AF$1,0))+((('Calcs - ACA values'!F108)-(INDEX('APT Data'!$A106:$AF106,MATCH('Calcs - New values'!H$3,'APT Data'!$A$1:$AF$1,0))))*$A$1),'Calcs - ACA values'!F108*$A$1)</f>
        <v>532.92499999999995</v>
      </c>
      <c r="I108" s="27">
        <f>IFERROR(INDEX('APT Data'!$A106:$AF106,MATCH('Calcs - New values'!I$3,'APT Data'!$A$1:$AF$1,0))+((('Calcs - ACA values'!G108)-(INDEX('APT Data'!$A106:$AF106,MATCH('Calcs - New values'!I$3,'APT Data'!$A$1:$AF$1,0))))*$A$1),'Calcs - ACA values'!G108*$A$1)</f>
        <v>797.92499999999995</v>
      </c>
      <c r="J108" s="27">
        <f>IFERROR(INDEX('APT Data'!$A106:$AF106,MATCH('Calcs - New values'!J$3,'APT Data'!$A$1:$AF$1,0))+((('Calcs - ACA values'!H108)-(INDEX('APT Data'!$A106:$AF106,MATCH('Calcs - New values'!J$3,'APT Data'!$A$1:$AF$1,0))))*$A$1),'Calcs - ACA values'!H108*$A$1)</f>
        <v>460</v>
      </c>
      <c r="K108" s="27">
        <f>IFERROR(INDEX('APT Data'!$A106:$AF106,MATCH('Calcs - New values'!K$3,'APT Data'!$A$1:$AF$1,0))+((('Calcs - ACA values'!I108)-(INDEX('APT Data'!$A106:$AF106,MATCH('Calcs - New values'!K$3,'APT Data'!$A$1:$AF$1,0))))*$A$1),'Calcs - ACA values'!I108*$A$1)</f>
        <v>460</v>
      </c>
      <c r="L108" s="27">
        <f>IFERROR(INDEX('APT Data'!$A106:$AF106,MATCH('Calcs - New values'!L$3,'APT Data'!$A$1:$AF$1,0))+((('Calcs - ACA values'!J108)-(INDEX('APT Data'!$A106:$AF106,MATCH('Calcs - New values'!L$3,'APT Data'!$A$1:$AF$1,0))))*$A$1),'Calcs - ACA values'!J108*$A$1)</f>
        <v>620</v>
      </c>
      <c r="M108" s="27">
        <f>IFERROR(INDEX('APT Data'!$A106:$AF106,MATCH('Calcs - New values'!M$3,'APT Data'!$A$1:$AF$1,0))+((('Calcs - ACA values'!K108)-(INDEX('APT Data'!$A106:$AF106,MATCH('Calcs - New values'!M$3,'APT Data'!$A$1:$AF$1,0))))*$A$1),'Calcs - ACA values'!K108*$A$1)</f>
        <v>865</v>
      </c>
      <c r="N108" s="27">
        <f>IFERROR(INDEX('APT Data'!$A106:$AF106,MATCH('Calcs - New values'!N$3,'APT Data'!$A$1:$AF$1,0))+((('Calcs - ACA values'!L108)-(INDEX('APT Data'!$A106:$AF106,MATCH('Calcs - New values'!N$3,'APT Data'!$A$1:$AF$1,0))))*$A$1),'Calcs - ACA values'!L108*$A$1)</f>
        <v>475</v>
      </c>
      <c r="O108" s="27">
        <f>IFERROR(INDEX('APT Data'!$A106:$AF106,MATCH('Calcs - New values'!O$3,'APT Data'!$A$1:$AF$1,0))+((('Calcs - ACA values'!M108)-(INDEX('APT Data'!$A106:$AF106,MATCH('Calcs - New values'!O$3,'APT Data'!$A$1:$AF$1,0))))*$A$1),'Calcs - ACA values'!M108*$A$1)</f>
        <v>680</v>
      </c>
      <c r="P108" s="27">
        <f>IFERROR(INDEX('APT Data'!$A106:$AF106,MATCH('Calcs - New values'!P$3,'APT Data'!$A$1:$AF$1,0))+((('Calcs - ACA values'!N108)-(INDEX('APT Data'!$A106:$AF106,MATCH('Calcs - New values'!P$3,'APT Data'!$A$1:$AF$1,0))))*$A$1),'Calcs - ACA values'!N108*$A$1)</f>
        <v>445</v>
      </c>
      <c r="Q108" s="27">
        <f>IFERROR(INDEX('APT Data'!$A106:$AF106,MATCH('Calcs - New values'!Q$3,'APT Data'!$A$1:$AF$1,0))+((('Calcs - ACA values'!O108)-(INDEX('APT Data'!$A106:$AF106,MATCH('Calcs - New values'!Q$3,'APT Data'!$A$1:$AF$1,0))))*$A$1),'Calcs - ACA values'!O108*$A$1)</f>
        <v>630</v>
      </c>
      <c r="R108" s="27">
        <f>IFERROR(INDEX('APT Data'!$A106:$AF106,MATCH('Calcs - New values'!R$3,'APT Data'!$A$1:$AF$1,0))+((('Calcs - ACA values'!P108)-(INDEX('APT Data'!$A106:$AF106,MATCH('Calcs - New values'!R$3,'APT Data'!$A$1:$AF$1,0))))*$A$1),'Calcs - ACA values'!P108*$A$1)</f>
        <v>410</v>
      </c>
      <c r="S108" s="27">
        <f>IFERROR(INDEX('APT Data'!$A106:$AF106,MATCH('Calcs - New values'!S$3,'APT Data'!$A$1:$AF$1,0))+((('Calcs - ACA values'!Q108)-(INDEX('APT Data'!$A106:$AF106,MATCH('Calcs - New values'!S$3,'APT Data'!$A$1:$AF$1,0))))*$A$1),'Calcs - ACA values'!Q108*$A$1)</f>
        <v>580</v>
      </c>
      <c r="T108" s="27">
        <f>IFERROR(INDEX('APT Data'!$A106:$AF106,MATCH('Calcs - New values'!T$3,'APT Data'!$A$1:$AF$1,0))+((('Calcs - ACA values'!R108)-(INDEX('APT Data'!$A106:$AF106,MATCH('Calcs - New values'!T$3,'APT Data'!$A$1:$AF$1,0))))*$A$1),'Calcs - ACA values'!R108*$A$1)</f>
        <v>260</v>
      </c>
      <c r="U108" s="27">
        <f>IFERROR(INDEX('APT Data'!$A106:$AF106,MATCH('Calcs - New values'!U$3,'APT Data'!$A$1:$AF$1,0))+((('Calcs - ACA values'!S108)-(INDEX('APT Data'!$A106:$AF106,MATCH('Calcs - New values'!U$3,'APT Data'!$A$1:$AF$1,0))))*$A$1),'Calcs - ACA values'!S108*$A$1)</f>
        <v>415</v>
      </c>
      <c r="V108" s="27">
        <f>IFERROR(INDEX('APT Data'!$A106:$AF106,MATCH('Calcs - New values'!V$3,'APT Data'!$A$1:$AF$1,0))+((('Calcs - ACA values'!T108)-(INDEX('APT Data'!$A106:$AF106,MATCH('Calcs - New values'!V$3,'APT Data'!$A$1:$AF$1,0))))*$A$1),'Calcs - ACA values'!T108*$A$1)</f>
        <v>215</v>
      </c>
      <c r="W108" s="27">
        <f>IFERROR(INDEX('APT Data'!$A106:$AF106,MATCH('Calcs - New values'!W$3,'APT Data'!$A$1:$AF$1,0))+((('Calcs - ACA values'!U108)-(INDEX('APT Data'!$A106:$AF106,MATCH('Calcs - New values'!W$3,'APT Data'!$A$1:$AF$1,0))))*$A$1),'Calcs - ACA values'!U108*$A$1)</f>
        <v>310</v>
      </c>
      <c r="X108" s="27">
        <f>IFERROR(INDEX('APT Data'!$A106:$AF106,MATCH('Calcs - New values'!X$3,'APT Data'!$A$1:$AF$1,0))+((('Calcs - ACA values'!V108)-(INDEX('APT Data'!$A106:$AF106,MATCH('Calcs - New values'!X$3,'APT Data'!$A$1:$AF$1,0))))*$A$1),'Calcs - ACA values'!V108*$A$1)</f>
        <v>1095</v>
      </c>
      <c r="Y108" s="27">
        <f>IFERROR(INDEX('APT Data'!$A106:$AF106,MATCH('Calcs - New values'!Y$3,'APT Data'!$A$1:$AF$1,0))+((('Calcs - ACA values'!W108)-(INDEX('APT Data'!$A106:$AF106,MATCH('Calcs - New values'!Y$3,'APT Data'!$A$1:$AF$1,0))))*$A$1),'Calcs - ACA values'!W108*$A$1)</f>
        <v>1660</v>
      </c>
      <c r="Z108" s="27">
        <f>IFERROR(INDEX('APT Data'!$A106:$AF106,MATCH('Calcs - New values'!Z$3,'APT Data'!$A$1:$AF$1,0))+((('Calcs - ACA values'!X108)-(INDEX('APT Data'!$A106:$AF106,MATCH('Calcs - New values'!Z$3,'APT Data'!$A$1:$AF$1,0))))*$A$1),'Calcs - ACA values'!X108*$A$1)</f>
        <v>550</v>
      </c>
      <c r="AA108" s="27">
        <f>IFERROR(INDEX('APT Data'!$A106:$AF106,MATCH('Calcs - New values'!AA$3,'APT Data'!$A$1:$AF$1,0))+((('Calcs - ACA values'!Y108)-(INDEX('APT Data'!$A106:$AF106,MATCH('Calcs - New values'!AA$3,'APT Data'!$A$1:$AF$1,0))))*$A$1),'Calcs - ACA values'!Y108*$A$1)</f>
        <v>1485</v>
      </c>
      <c r="AB108" s="27">
        <f>IFERROR(INDEX('APT Data'!$A106:$AF106,MATCH('Calcs - New values'!AB$3,'APT Data'!$A$1:$AF$1,0))+((('Calcs - ACA values'!Z108)-(INDEX('APT Data'!$A106:$AF106,MATCH('Calcs - New values'!AB$3,'APT Data'!$A$1:$AF$1,0))))*$A$1),'Calcs - ACA values'!Z108*$A$1)</f>
        <v>117800</v>
      </c>
      <c r="AC108" s="27">
        <f>IFERROR(INDEX('APT Data'!$A106:$AF106,MATCH('Calcs - New values'!AC$3,'APT Data'!$A$1:$AF$1,0))+((('Calcs - ACA values'!AA108)-(INDEX('APT Data'!$A106:$AF106,MATCH('Calcs - New values'!AC$3,'APT Data'!$A$1:$AF$1,0))))*$A$1),'Calcs - ACA values'!AA108*$A$1)</f>
        <v>117800</v>
      </c>
      <c r="AD108" s="27">
        <f>IFERROR(INDEX('APT Data'!$A106:$AF106,MATCH('Calcs - New values'!AD$3,'APT Data'!$A$1:$AF$1,0))+((('Calcs - ACA values'!AB108)-(INDEX('APT Data'!$A106:$AF106,MATCH('Calcs - New values'!AD$3,'APT Data'!$A$1:$AF$1,0))))*$A$1),'Calcs - ACA values'!AB108*$A$1)</f>
        <v>4500</v>
      </c>
      <c r="AE108" s="27">
        <f>IFERROR(INDEX('APT Data'!$A106:$AF106,MATCH('Calcs - New values'!AE$3,'APT Data'!$A$1:$AF$1,0))+((('Calcs - ACA values'!AC108)-(INDEX('APT Data'!$A106:$AF106,MATCH('Calcs - New values'!AE$3,'APT Data'!$A$1:$AF$1,0))))*$A$1),'Calcs - ACA values'!AC108*$A$1)</f>
        <v>7000</v>
      </c>
      <c r="AF108" s="27">
        <f>IFERROR(INDEX('APT Data'!$A106:$AF106,MATCH('Calcs - New values'!AF$3,'APT Data'!$A$1:$AF$1,0))+((('Calcs - ACA values'!AD108)-(INDEX('APT Data'!$A106:$AF106,MATCH('Calcs - New values'!AF$3,'APT Data'!$A$1:$AF$1,0))))*$A$1),'Calcs - ACA values'!AD108*$A$1)</f>
        <v>0</v>
      </c>
      <c r="AG108" s="27">
        <f>IFERROR(INDEX('APT Data'!$A106:$AF106,MATCH('Calcs - New values'!AG$3,'APT Data'!$A$1:$AF$1,0))+((('Calcs - ACA values'!AE108)-(INDEX('APT Data'!$A106:$AF106,MATCH('Calcs - New values'!AG$3,'APT Data'!$A$1:$AF$1,0))))*$A$1),'Calcs - ACA values'!AE108*$A$1)</f>
        <v>900</v>
      </c>
      <c r="AH108" s="27">
        <f>IFERROR(INDEX('APT Data'!$A106:$AF106,MATCH('Calcs - New values'!AH$3,'APT Data'!$A$1:$AF$1,0))+((('Calcs - ACA values'!AF108)-(INDEX('APT Data'!$A106:$AF106,MATCH('Calcs - New values'!AH$3,'APT Data'!$A$1:$AF$1,0))))*$A$1),'Calcs - ACA values'!AF108*$A$1)</f>
        <v>1290</v>
      </c>
    </row>
    <row r="109" spans="1:34" x14ac:dyDescent="0.35">
      <c r="A109" s="11">
        <v>865</v>
      </c>
      <c r="B109" s="11" t="b">
        <f>A109='Calcs - ACA values'!A109</f>
        <v>1</v>
      </c>
      <c r="C109" s="11" t="b">
        <f>A109='APT Data'!A107</f>
        <v>1</v>
      </c>
      <c r="D109" s="18" t="s">
        <v>110</v>
      </c>
      <c r="E109" s="27">
        <f>IFERROR(INDEX('APT Data'!$A107:$AF107,MATCH('Calcs - New values'!E$3,'APT Data'!$A$1:$AF$1,0))+((('Calcs - ACA values'!C109)-(INDEX('APT Data'!$A107:$AF107,MATCH('Calcs - New values'!E$3,'APT Data'!$A$1:$AF$1,0))))*$A$1),'Calcs - ACA values'!C109*$A$1)</f>
        <v>3125.2360680000002</v>
      </c>
      <c r="F109" s="27">
        <f>IFERROR(INDEX('APT Data'!$A107:$AF107,MATCH('Calcs - New values'!F$3,'APT Data'!$A$1:$AF$1,0))+((('Calcs - ACA values'!D109)-(INDEX('APT Data'!$A107:$AF107,MATCH('Calcs - New values'!F$3,'APT Data'!$A$1:$AF$1,0))))*$A$1),'Calcs - ACA values'!D109*$A$1)</f>
        <v>4407.1532640000005</v>
      </c>
      <c r="G109" s="27">
        <f>IFERROR(INDEX('APT Data'!$A107:$AF107,MATCH('Calcs - New values'!G$3,'APT Data'!$A$1:$AF$1,0))+((('Calcs - ACA values'!E109)-(INDEX('APT Data'!$A107:$AF107,MATCH('Calcs - New values'!G$3,'APT Data'!$A$1:$AF$1,0))))*$A$1),'Calcs - ACA values'!E109*$A$1)</f>
        <v>4966.553508</v>
      </c>
      <c r="H109" s="27">
        <f>IFERROR(INDEX('APT Data'!$A107:$AF107,MATCH('Calcs - New values'!H$3,'APT Data'!$A$1:$AF$1,0))+((('Calcs - ACA values'!F109)-(INDEX('APT Data'!$A107:$AF107,MATCH('Calcs - New values'!H$3,'APT Data'!$A$1:$AF$1,0))))*$A$1),'Calcs - ACA values'!F109*$A$1)</f>
        <v>575.4117</v>
      </c>
      <c r="I109" s="27">
        <f>IFERROR(INDEX('APT Data'!$A107:$AF107,MATCH('Calcs - New values'!I$3,'APT Data'!$A$1:$AF$1,0))+((('Calcs - ACA values'!G109)-(INDEX('APT Data'!$A107:$AF107,MATCH('Calcs - New values'!I$3,'APT Data'!$A$1:$AF$1,0))))*$A$1),'Calcs - ACA values'!G109*$A$1)</f>
        <v>840.60144000000003</v>
      </c>
      <c r="J109" s="27">
        <f>IFERROR(INDEX('APT Data'!$A107:$AF107,MATCH('Calcs - New values'!J$3,'APT Data'!$A$1:$AF$1,0))+((('Calcs - ACA values'!H109)-(INDEX('APT Data'!$A107:$AF107,MATCH('Calcs - New values'!J$3,'APT Data'!$A$1:$AF$1,0))))*$A$1),'Calcs - ACA values'!H109*$A$1)</f>
        <v>460.32936000000001</v>
      </c>
      <c r="K109" s="27">
        <f>IFERROR(INDEX('APT Data'!$A107:$AF107,MATCH('Calcs - New values'!K$3,'APT Data'!$A$1:$AF$1,0))+((('Calcs - ACA values'!I109)-(INDEX('APT Data'!$A107:$AF107,MATCH('Calcs - New values'!K$3,'APT Data'!$A$1:$AF$1,0))))*$A$1),'Calcs - ACA values'!I109*$A$1)</f>
        <v>460.32936000000001</v>
      </c>
      <c r="L109" s="27">
        <f>IFERROR(INDEX('APT Data'!$A107:$AF107,MATCH('Calcs - New values'!L$3,'APT Data'!$A$1:$AF$1,0))+((('Calcs - ACA values'!J109)-(INDEX('APT Data'!$A107:$AF107,MATCH('Calcs - New values'!L$3,'APT Data'!$A$1:$AF$1,0))))*$A$1),'Calcs - ACA values'!J109*$A$1)</f>
        <v>620.44392000000005</v>
      </c>
      <c r="M109" s="27">
        <f>IFERROR(INDEX('APT Data'!$A107:$AF107,MATCH('Calcs - New values'!M$3,'APT Data'!$A$1:$AF$1,0))+((('Calcs - ACA values'!K109)-(INDEX('APT Data'!$A107:$AF107,MATCH('Calcs - New values'!M$3,'APT Data'!$A$1:$AF$1,0))))*$A$1),'Calcs - ACA values'!K109*$A$1)</f>
        <v>865.61933999999997</v>
      </c>
      <c r="N109" s="27">
        <f>IFERROR(INDEX('APT Data'!$A107:$AF107,MATCH('Calcs - New values'!N$3,'APT Data'!$A$1:$AF$1,0))+((('Calcs - ACA values'!L109)-(INDEX('APT Data'!$A107:$AF107,MATCH('Calcs - New values'!N$3,'APT Data'!$A$1:$AF$1,0))))*$A$1),'Calcs - ACA values'!L109*$A$1)</f>
        <v>475.34010000000001</v>
      </c>
      <c r="O109" s="27">
        <f>IFERROR(INDEX('APT Data'!$A107:$AF107,MATCH('Calcs - New values'!O$3,'APT Data'!$A$1:$AF$1,0))+((('Calcs - ACA values'!M109)-(INDEX('APT Data'!$A107:$AF107,MATCH('Calcs - New values'!O$3,'APT Data'!$A$1:$AF$1,0))))*$A$1),'Calcs - ACA values'!M109*$A$1)</f>
        <v>680.48688000000004</v>
      </c>
      <c r="P109" s="27">
        <f>IFERROR(INDEX('APT Data'!$A107:$AF107,MATCH('Calcs - New values'!P$3,'APT Data'!$A$1:$AF$1,0))+((('Calcs - ACA values'!N109)-(INDEX('APT Data'!$A107:$AF107,MATCH('Calcs - New values'!P$3,'APT Data'!$A$1:$AF$1,0))))*$A$1),'Calcs - ACA values'!N109*$A$1)</f>
        <v>445.31862000000001</v>
      </c>
      <c r="Q109" s="27">
        <f>IFERROR(INDEX('APT Data'!$A107:$AF107,MATCH('Calcs - New values'!Q$3,'APT Data'!$A$1:$AF$1,0))+((('Calcs - ACA values'!O109)-(INDEX('APT Data'!$A107:$AF107,MATCH('Calcs - New values'!Q$3,'APT Data'!$A$1:$AF$1,0))))*$A$1),'Calcs - ACA values'!O109*$A$1)</f>
        <v>630.45108000000005</v>
      </c>
      <c r="R109" s="27">
        <f>IFERROR(INDEX('APT Data'!$A107:$AF107,MATCH('Calcs - New values'!R$3,'APT Data'!$A$1:$AF$1,0))+((('Calcs - ACA values'!P109)-(INDEX('APT Data'!$A107:$AF107,MATCH('Calcs - New values'!R$3,'APT Data'!$A$1:$AF$1,0))))*$A$1),'Calcs - ACA values'!P109*$A$1)</f>
        <v>410.29356000000001</v>
      </c>
      <c r="S109" s="27">
        <f>IFERROR(INDEX('APT Data'!$A107:$AF107,MATCH('Calcs - New values'!S$3,'APT Data'!$A$1:$AF$1,0))+((('Calcs - ACA values'!Q109)-(INDEX('APT Data'!$A107:$AF107,MATCH('Calcs - New values'!S$3,'APT Data'!$A$1:$AF$1,0))))*$A$1),'Calcs - ACA values'!Q109*$A$1)</f>
        <v>580.41528000000005</v>
      </c>
      <c r="T109" s="27">
        <f>IFERROR(INDEX('APT Data'!$A107:$AF107,MATCH('Calcs - New values'!T$3,'APT Data'!$A$1:$AF$1,0))+((('Calcs - ACA values'!R109)-(INDEX('APT Data'!$A107:$AF107,MATCH('Calcs - New values'!T$3,'APT Data'!$A$1:$AF$1,0))))*$A$1),'Calcs - ACA values'!R109*$A$1)</f>
        <v>260.18615999999997</v>
      </c>
      <c r="U109" s="27">
        <f>IFERROR(INDEX('APT Data'!$A107:$AF107,MATCH('Calcs - New values'!U$3,'APT Data'!$A$1:$AF$1,0))+((('Calcs - ACA values'!S109)-(INDEX('APT Data'!$A107:$AF107,MATCH('Calcs - New values'!U$3,'APT Data'!$A$1:$AF$1,0))))*$A$1),'Calcs - ACA values'!S109*$A$1)</f>
        <v>415.29714000000001</v>
      </c>
      <c r="V109" s="27">
        <f>IFERROR(INDEX('APT Data'!$A107:$AF107,MATCH('Calcs - New values'!V$3,'APT Data'!$A$1:$AF$1,0))+((('Calcs - ACA values'!T109)-(INDEX('APT Data'!$A107:$AF107,MATCH('Calcs - New values'!V$3,'APT Data'!$A$1:$AF$1,0))))*$A$1),'Calcs - ACA values'!T109*$A$1)</f>
        <v>215.15394000000001</v>
      </c>
      <c r="W109" s="27">
        <f>IFERROR(INDEX('APT Data'!$A107:$AF107,MATCH('Calcs - New values'!W$3,'APT Data'!$A$1:$AF$1,0))+((('Calcs - ACA values'!U109)-(INDEX('APT Data'!$A107:$AF107,MATCH('Calcs - New values'!W$3,'APT Data'!$A$1:$AF$1,0))))*$A$1),'Calcs - ACA values'!U109*$A$1)</f>
        <v>310.22196000000002</v>
      </c>
      <c r="X109" s="27">
        <f>IFERROR(INDEX('APT Data'!$A107:$AF107,MATCH('Calcs - New values'!X$3,'APT Data'!$A$1:$AF$1,0))+((('Calcs - ACA values'!V109)-(INDEX('APT Data'!$A107:$AF107,MATCH('Calcs - New values'!X$3,'APT Data'!$A$1:$AF$1,0))))*$A$1),'Calcs - ACA values'!V109*$A$1)</f>
        <v>1095.7840200000001</v>
      </c>
      <c r="Y109" s="27">
        <f>IFERROR(INDEX('APT Data'!$A107:$AF107,MATCH('Calcs - New values'!Y$3,'APT Data'!$A$1:$AF$1,0))+((('Calcs - ACA values'!W109)-(INDEX('APT Data'!$A107:$AF107,MATCH('Calcs - New values'!Y$3,'APT Data'!$A$1:$AF$1,0))))*$A$1),'Calcs - ACA values'!W109*$A$1)</f>
        <v>1661.1885600000001</v>
      </c>
      <c r="Z109" s="27">
        <f>IFERROR(INDEX('APT Data'!$A107:$AF107,MATCH('Calcs - New values'!Z$3,'APT Data'!$A$1:$AF$1,0))+((('Calcs - ACA values'!X109)-(INDEX('APT Data'!$A107:$AF107,MATCH('Calcs - New values'!Z$3,'APT Data'!$A$1:$AF$1,0))))*$A$1),'Calcs - ACA values'!X109*$A$1)</f>
        <v>550.39380000000006</v>
      </c>
      <c r="AA109" s="27">
        <f>IFERROR(INDEX('APT Data'!$A107:$AF107,MATCH('Calcs - New values'!AA$3,'APT Data'!$A$1:$AF$1,0))+((('Calcs - ACA values'!Y109)-(INDEX('APT Data'!$A107:$AF107,MATCH('Calcs - New values'!AA$3,'APT Data'!$A$1:$AF$1,0))))*$A$1),'Calcs - ACA values'!Y109*$A$1)</f>
        <v>1486.0632599999999</v>
      </c>
      <c r="AB109" s="27">
        <f>IFERROR(INDEX('APT Data'!$A107:$AF107,MATCH('Calcs - New values'!AB$3,'APT Data'!$A$1:$AF$1,0))+((('Calcs - ACA values'!Z109)-(INDEX('APT Data'!$A107:$AF107,MATCH('Calcs - New values'!AB$3,'APT Data'!$A$1:$AF$1,0))))*$A$1),'Calcs - ACA values'!Z109*$A$1)</f>
        <v>117884.34480000001</v>
      </c>
      <c r="AC109" s="27">
        <f>IFERROR(INDEX('APT Data'!$A107:$AF107,MATCH('Calcs - New values'!AC$3,'APT Data'!$A$1:$AF$1,0))+((('Calcs - ACA values'!AA109)-(INDEX('APT Data'!$A107:$AF107,MATCH('Calcs - New values'!AC$3,'APT Data'!$A$1:$AF$1,0))))*$A$1),'Calcs - ACA values'!AA109*$A$1)</f>
        <v>117884.34480000001</v>
      </c>
      <c r="AD109" s="27">
        <f>IFERROR(INDEX('APT Data'!$A107:$AF107,MATCH('Calcs - New values'!AD$3,'APT Data'!$A$1:$AF$1,0))+((('Calcs - ACA values'!AB109)-(INDEX('APT Data'!$A107:$AF107,MATCH('Calcs - New values'!AD$3,'APT Data'!$A$1:$AF$1,0))))*$A$1),'Calcs - ACA values'!AB109*$A$1)</f>
        <v>28634.22</v>
      </c>
      <c r="AE109" s="27">
        <f>IFERROR(INDEX('APT Data'!$A107:$AF107,MATCH('Calcs - New values'!AE$3,'APT Data'!$A$1:$AF$1,0))+((('Calcs - ACA values'!AC109)-(INDEX('APT Data'!$A107:$AF107,MATCH('Calcs - New values'!AE$3,'APT Data'!$A$1:$AF$1,0))))*$A$1),'Calcs - ACA values'!AC109*$A$1)</f>
        <v>69622.62</v>
      </c>
      <c r="AF109" s="27">
        <f>IFERROR(INDEX('APT Data'!$A107:$AF107,MATCH('Calcs - New values'!AF$3,'APT Data'!$A$1:$AF$1,0))+((('Calcs - ACA values'!AD109)-(INDEX('APT Data'!$A107:$AF107,MATCH('Calcs - New values'!AF$3,'APT Data'!$A$1:$AF$1,0))))*$A$1),'Calcs - ACA values'!AD109*$A$1)</f>
        <v>0</v>
      </c>
      <c r="AG109" s="27">
        <f>IFERROR(INDEX('APT Data'!$A107:$AF107,MATCH('Calcs - New values'!AG$3,'APT Data'!$A$1:$AF$1,0))+((('Calcs - ACA values'!AE109)-(INDEX('APT Data'!$A107:$AF107,MATCH('Calcs - New values'!AG$3,'APT Data'!$A$1:$AF$1,0))))*$A$1),'Calcs - ACA values'!AE109*$A$1)</f>
        <v>900.64440000000002</v>
      </c>
      <c r="AH109" s="27">
        <f>IFERROR(INDEX('APT Data'!$A107:$AF107,MATCH('Calcs - New values'!AH$3,'APT Data'!$A$1:$AF$1,0))+((('Calcs - ACA values'!AF109)-(INDEX('APT Data'!$A107:$AF107,MATCH('Calcs - New values'!AH$3,'APT Data'!$A$1:$AF$1,0))))*$A$1),'Calcs - ACA values'!AF109*$A$1)</f>
        <v>1290.92364</v>
      </c>
    </row>
    <row r="110" spans="1:34" x14ac:dyDescent="0.35">
      <c r="A110" s="11">
        <v>866</v>
      </c>
      <c r="B110" s="11" t="b">
        <f>A110='Calcs - ACA values'!A110</f>
        <v>1</v>
      </c>
      <c r="C110" s="11" t="b">
        <f>A110='APT Data'!A108</f>
        <v>1</v>
      </c>
      <c r="D110" s="18" t="s">
        <v>111</v>
      </c>
      <c r="E110" s="27">
        <f>IFERROR(INDEX('APT Data'!$A108:$AF108,MATCH('Calcs - New values'!E$3,'APT Data'!$A$1:$AF$1,0))+((('Calcs - ACA values'!C110)-(INDEX('APT Data'!$A108:$AF108,MATCH('Calcs - New values'!E$3,'APT Data'!$A$1:$AF$1,0))))*$A$1),'Calcs - ACA values'!C110*$A$1)</f>
        <v>3132.1054187999998</v>
      </c>
      <c r="F110" s="27">
        <f>IFERROR(INDEX('APT Data'!$A108:$AF108,MATCH('Calcs - New values'!F$3,'APT Data'!$A$1:$AF$1,0))+((('Calcs - ACA values'!D110)-(INDEX('APT Data'!$A108:$AF108,MATCH('Calcs - New values'!F$3,'APT Data'!$A$1:$AF$1,0))))*$A$1),'Calcs - ACA values'!D110*$A$1)</f>
        <v>4416.8403023999999</v>
      </c>
      <c r="G110" s="27">
        <f>IFERROR(INDEX('APT Data'!$A108:$AF108,MATCH('Calcs - New values'!G$3,'APT Data'!$A$1:$AF$1,0))+((('Calcs - ACA values'!E110)-(INDEX('APT Data'!$A108:$AF108,MATCH('Calcs - New values'!G$3,'APT Data'!$A$1:$AF$1,0))))*$A$1),'Calcs - ACA values'!E110*$A$1)</f>
        <v>4977.4701227999994</v>
      </c>
      <c r="H110" s="27">
        <f>IFERROR(INDEX('APT Data'!$A108:$AF108,MATCH('Calcs - New values'!H$3,'APT Data'!$A$1:$AF$1,0))+((('Calcs - ACA values'!F110)-(INDEX('APT Data'!$A108:$AF108,MATCH('Calcs - New values'!H$3,'APT Data'!$A$1:$AF$1,0))))*$A$1),'Calcs - ACA values'!F110*$A$1)</f>
        <v>576.67646999999988</v>
      </c>
      <c r="I110" s="27">
        <f>IFERROR(INDEX('APT Data'!$A108:$AF108,MATCH('Calcs - New values'!I$3,'APT Data'!$A$1:$AF$1,0))+((('Calcs - ACA values'!G110)-(INDEX('APT Data'!$A108:$AF108,MATCH('Calcs - New values'!I$3,'APT Data'!$A$1:$AF$1,0))))*$A$1),'Calcs - ACA values'!G110*$A$1)</f>
        <v>842.44910399999992</v>
      </c>
      <c r="J110" s="27">
        <f>IFERROR(INDEX('APT Data'!$A108:$AF108,MATCH('Calcs - New values'!J$3,'APT Data'!$A$1:$AF$1,0))+((('Calcs - ACA values'!H110)-(INDEX('APT Data'!$A108:$AF108,MATCH('Calcs - New values'!J$3,'APT Data'!$A$1:$AF$1,0))))*$A$1),'Calcs - ACA values'!H110*$A$1)</f>
        <v>461.34117599999996</v>
      </c>
      <c r="K110" s="27">
        <f>IFERROR(INDEX('APT Data'!$A108:$AF108,MATCH('Calcs - New values'!K$3,'APT Data'!$A$1:$AF$1,0))+((('Calcs - ACA values'!I110)-(INDEX('APT Data'!$A108:$AF108,MATCH('Calcs - New values'!K$3,'APT Data'!$A$1:$AF$1,0))))*$A$1),'Calcs - ACA values'!I110*$A$1)</f>
        <v>461.34117599999996</v>
      </c>
      <c r="L110" s="27">
        <f>IFERROR(INDEX('APT Data'!$A108:$AF108,MATCH('Calcs - New values'!L$3,'APT Data'!$A$1:$AF$1,0))+((('Calcs - ACA values'!J110)-(INDEX('APT Data'!$A108:$AF108,MATCH('Calcs - New values'!L$3,'APT Data'!$A$1:$AF$1,0))))*$A$1),'Calcs - ACA values'!J110*$A$1)</f>
        <v>621.80767199999991</v>
      </c>
      <c r="M110" s="27">
        <f>IFERROR(INDEX('APT Data'!$A108:$AF108,MATCH('Calcs - New values'!M$3,'APT Data'!$A$1:$AF$1,0))+((('Calcs - ACA values'!K110)-(INDEX('APT Data'!$A108:$AF108,MATCH('Calcs - New values'!M$3,'APT Data'!$A$1:$AF$1,0))))*$A$1),'Calcs - ACA values'!K110*$A$1)</f>
        <v>867.52199399999995</v>
      </c>
      <c r="N110" s="27">
        <f>IFERROR(INDEX('APT Data'!$A108:$AF108,MATCH('Calcs - New values'!N$3,'APT Data'!$A$1:$AF$1,0))+((('Calcs - ACA values'!L110)-(INDEX('APT Data'!$A108:$AF108,MATCH('Calcs - New values'!N$3,'APT Data'!$A$1:$AF$1,0))))*$A$1),'Calcs - ACA values'!L110*$A$1)</f>
        <v>476.38490999999999</v>
      </c>
      <c r="O110" s="27">
        <f>IFERROR(INDEX('APT Data'!$A108:$AF108,MATCH('Calcs - New values'!O$3,'APT Data'!$A$1:$AF$1,0))+((('Calcs - ACA values'!M110)-(INDEX('APT Data'!$A108:$AF108,MATCH('Calcs - New values'!O$3,'APT Data'!$A$1:$AF$1,0))))*$A$1),'Calcs - ACA values'!M110*$A$1)</f>
        <v>681.98260799999991</v>
      </c>
      <c r="P110" s="27">
        <f>IFERROR(INDEX('APT Data'!$A108:$AF108,MATCH('Calcs - New values'!P$3,'APT Data'!$A$1:$AF$1,0))+((('Calcs - ACA values'!N110)-(INDEX('APT Data'!$A108:$AF108,MATCH('Calcs - New values'!P$3,'APT Data'!$A$1:$AF$1,0))))*$A$1),'Calcs - ACA values'!N110*$A$1)</f>
        <v>446.29744199999993</v>
      </c>
      <c r="Q110" s="27">
        <f>IFERROR(INDEX('APT Data'!$A108:$AF108,MATCH('Calcs - New values'!Q$3,'APT Data'!$A$1:$AF$1,0))+((('Calcs - ACA values'!O110)-(INDEX('APT Data'!$A108:$AF108,MATCH('Calcs - New values'!Q$3,'APT Data'!$A$1:$AF$1,0))))*$A$1),'Calcs - ACA values'!O110*$A$1)</f>
        <v>631.83682799999985</v>
      </c>
      <c r="R110" s="27">
        <f>IFERROR(INDEX('APT Data'!$A108:$AF108,MATCH('Calcs - New values'!R$3,'APT Data'!$A$1:$AF$1,0))+((('Calcs - ACA values'!P110)-(INDEX('APT Data'!$A108:$AF108,MATCH('Calcs - New values'!R$3,'APT Data'!$A$1:$AF$1,0))))*$A$1),'Calcs - ACA values'!P110*$A$1)</f>
        <v>411.19539599999996</v>
      </c>
      <c r="S110" s="27">
        <f>IFERROR(INDEX('APT Data'!$A108:$AF108,MATCH('Calcs - New values'!S$3,'APT Data'!$A$1:$AF$1,0))+((('Calcs - ACA values'!Q110)-(INDEX('APT Data'!$A108:$AF108,MATCH('Calcs - New values'!S$3,'APT Data'!$A$1:$AF$1,0))))*$A$1),'Calcs - ACA values'!Q110*$A$1)</f>
        <v>581.69104800000002</v>
      </c>
      <c r="T110" s="27">
        <f>IFERROR(INDEX('APT Data'!$A108:$AF108,MATCH('Calcs - New values'!T$3,'APT Data'!$A$1:$AF$1,0))+((('Calcs - ACA values'!R110)-(INDEX('APT Data'!$A108:$AF108,MATCH('Calcs - New values'!T$3,'APT Data'!$A$1:$AF$1,0))))*$A$1),'Calcs - ACA values'!R110*$A$1)</f>
        <v>260.75805599999995</v>
      </c>
      <c r="U110" s="27">
        <f>IFERROR(INDEX('APT Data'!$A108:$AF108,MATCH('Calcs - New values'!U$3,'APT Data'!$A$1:$AF$1,0))+((('Calcs - ACA values'!S110)-(INDEX('APT Data'!$A108:$AF108,MATCH('Calcs - New values'!U$3,'APT Data'!$A$1:$AF$1,0))))*$A$1),'Calcs - ACA values'!S110*$A$1)</f>
        <v>416.20997399999999</v>
      </c>
      <c r="V110" s="27">
        <f>IFERROR(INDEX('APT Data'!$A108:$AF108,MATCH('Calcs - New values'!V$3,'APT Data'!$A$1:$AF$1,0))+((('Calcs - ACA values'!T110)-(INDEX('APT Data'!$A108:$AF108,MATCH('Calcs - New values'!V$3,'APT Data'!$A$1:$AF$1,0))))*$A$1),'Calcs - ACA values'!T110*$A$1)</f>
        <v>215.62685399999998</v>
      </c>
      <c r="W110" s="27">
        <f>IFERROR(INDEX('APT Data'!$A108:$AF108,MATCH('Calcs - New values'!W$3,'APT Data'!$A$1:$AF$1,0))+((('Calcs - ACA values'!U110)-(INDEX('APT Data'!$A108:$AF108,MATCH('Calcs - New values'!W$3,'APT Data'!$A$1:$AF$1,0))))*$A$1),'Calcs - ACA values'!U110*$A$1)</f>
        <v>310.90383599999996</v>
      </c>
      <c r="X110" s="27">
        <f>IFERROR(INDEX('APT Data'!$A108:$AF108,MATCH('Calcs - New values'!X$3,'APT Data'!$A$1:$AF$1,0))+((('Calcs - ACA values'!V110)-(INDEX('APT Data'!$A108:$AF108,MATCH('Calcs - New values'!X$3,'APT Data'!$A$1:$AF$1,0))))*$A$1),'Calcs - ACA values'!V110*$A$1)</f>
        <v>1098.1925819999999</v>
      </c>
      <c r="Y110" s="27">
        <f>IFERROR(INDEX('APT Data'!$A108:$AF108,MATCH('Calcs - New values'!Y$3,'APT Data'!$A$1:$AF$1,0))+((('Calcs - ACA values'!W110)-(INDEX('APT Data'!$A108:$AF108,MATCH('Calcs - New values'!Y$3,'APT Data'!$A$1:$AF$1,0))))*$A$1),'Calcs - ACA values'!W110*$A$1)</f>
        <v>1664.839896</v>
      </c>
      <c r="Z110" s="27">
        <f>IFERROR(INDEX('APT Data'!$A108:$AF108,MATCH('Calcs - New values'!Z$3,'APT Data'!$A$1:$AF$1,0))+((('Calcs - ACA values'!X110)-(INDEX('APT Data'!$A108:$AF108,MATCH('Calcs - New values'!Z$3,'APT Data'!$A$1:$AF$1,0))))*$A$1),'Calcs - ACA values'!X110*$A$1)</f>
        <v>551.60357999999985</v>
      </c>
      <c r="AA110" s="27">
        <f>IFERROR(INDEX('APT Data'!$A108:$AF108,MATCH('Calcs - New values'!AA$3,'APT Data'!$A$1:$AF$1,0))+((('Calcs - ACA values'!Y110)-(INDEX('APT Data'!$A108:$AF108,MATCH('Calcs - New values'!AA$3,'APT Data'!$A$1:$AF$1,0))))*$A$1),'Calcs - ACA values'!Y110*$A$1)</f>
        <v>1489.3296659999999</v>
      </c>
      <c r="AB110" s="27">
        <f>IFERROR(INDEX('APT Data'!$A108:$AF108,MATCH('Calcs - New values'!AB$3,'APT Data'!$A$1:$AF$1,0))+((('Calcs - ACA values'!Z110)-(INDEX('APT Data'!$A108:$AF108,MATCH('Calcs - New values'!AB$3,'APT Data'!$A$1:$AF$1,0))))*$A$1),'Calcs - ACA values'!Z110*$A$1)</f>
        <v>118643.4498</v>
      </c>
      <c r="AC110" s="27">
        <f>IFERROR(INDEX('APT Data'!$A108:$AF108,MATCH('Calcs - New values'!AC$3,'APT Data'!$A$1:$AF$1,0))+((('Calcs - ACA values'!AA110)-(INDEX('APT Data'!$A108:$AF108,MATCH('Calcs - New values'!AC$3,'APT Data'!$A$1:$AF$1,0))))*$A$1),'Calcs - ACA values'!AA110*$A$1)</f>
        <v>118643.4498</v>
      </c>
      <c r="AD110" s="27">
        <f>IFERROR(INDEX('APT Data'!$A108:$AF108,MATCH('Calcs - New values'!AD$3,'APT Data'!$A$1:$AF$1,0))+((('Calcs - ACA values'!AB110)-(INDEX('APT Data'!$A108:$AF108,MATCH('Calcs - New values'!AD$3,'APT Data'!$A$1:$AF$1,0))))*$A$1),'Calcs - ACA values'!AB110*$A$1)</f>
        <v>4532.22</v>
      </c>
      <c r="AE110" s="27">
        <f>IFERROR(INDEX('APT Data'!$A108:$AF108,MATCH('Calcs - New values'!AE$3,'APT Data'!$A$1:$AF$1,0))+((('Calcs - ACA values'!AC110)-(INDEX('APT Data'!$A108:$AF108,MATCH('Calcs - New values'!AE$3,'APT Data'!$A$1:$AF$1,0))))*$A$1),'Calcs - ACA values'!AC110*$A$1)</f>
        <v>7050.12</v>
      </c>
      <c r="AF110" s="27">
        <f>IFERROR(INDEX('APT Data'!$A108:$AF108,MATCH('Calcs - New values'!AF$3,'APT Data'!$A$1:$AF$1,0))+((('Calcs - ACA values'!AD110)-(INDEX('APT Data'!$A108:$AF108,MATCH('Calcs - New values'!AF$3,'APT Data'!$A$1:$AF$1,0))))*$A$1),'Calcs - ACA values'!AD110*$A$1)</f>
        <v>0</v>
      </c>
      <c r="AG110" s="27">
        <f>IFERROR(INDEX('APT Data'!$A108:$AF108,MATCH('Calcs - New values'!AG$3,'APT Data'!$A$1:$AF$1,0))+((('Calcs - ACA values'!AE110)-(INDEX('APT Data'!$A108:$AF108,MATCH('Calcs - New values'!AG$3,'APT Data'!$A$1:$AF$1,0))))*$A$1),'Calcs - ACA values'!AE110*$A$1)</f>
        <v>90.644400000000019</v>
      </c>
      <c r="AH110" s="27">
        <f>IFERROR(INDEX('APT Data'!$A108:$AF108,MATCH('Calcs - New values'!AH$3,'APT Data'!$A$1:$AF$1,0))+((('Calcs - ACA values'!AF110)-(INDEX('APT Data'!$A108:$AF108,MATCH('Calcs - New values'!AH$3,'APT Data'!$A$1:$AF$1,0))))*$A$1),'Calcs - ACA values'!AF110*$A$1)</f>
        <v>129.92364000000001</v>
      </c>
    </row>
    <row r="111" spans="1:34" x14ac:dyDescent="0.35">
      <c r="A111" s="11">
        <v>867</v>
      </c>
      <c r="B111" s="11" t="b">
        <f>A111='Calcs - ACA values'!A111</f>
        <v>1</v>
      </c>
      <c r="C111" s="11" t="b">
        <f>A111='APT Data'!A109</f>
        <v>1</v>
      </c>
      <c r="D111" s="18" t="s">
        <v>112</v>
      </c>
      <c r="E111" s="27">
        <f>IFERROR(INDEX('APT Data'!$A109:$AF109,MATCH('Calcs - New values'!E$3,'APT Data'!$A$1:$AF$1,0))+((('Calcs - ACA values'!C111)-(INDEX('APT Data'!$A109:$AF109,MATCH('Calcs - New values'!E$3,'APT Data'!$A$1:$AF$1,0))))*$A$1),'Calcs - ACA values'!C111*$A$1)</f>
        <v>3300.8236200000001</v>
      </c>
      <c r="F111" s="27">
        <f>IFERROR(INDEX('APT Data'!$A109:$AF109,MATCH('Calcs - New values'!F$3,'APT Data'!$A$1:$AF$1,0))+((('Calcs - ACA values'!D111)-(INDEX('APT Data'!$A109:$AF109,MATCH('Calcs - New values'!F$3,'APT Data'!$A$1:$AF$1,0))))*$A$1),'Calcs - ACA values'!D111*$A$1)</f>
        <v>4654.7637599999998</v>
      </c>
      <c r="G111" s="27">
        <f>IFERROR(INDEX('APT Data'!$A109:$AF109,MATCH('Calcs - New values'!G$3,'APT Data'!$A$1:$AF$1,0))+((('Calcs - ACA values'!E111)-(INDEX('APT Data'!$A109:$AF109,MATCH('Calcs - New values'!G$3,'APT Data'!$A$1:$AF$1,0))))*$A$1),'Calcs - ACA values'!E111*$A$1)</f>
        <v>5245.5932199999997</v>
      </c>
      <c r="H111" s="27">
        <f>IFERROR(INDEX('APT Data'!$A109:$AF109,MATCH('Calcs - New values'!H$3,'APT Data'!$A$1:$AF$1,0))+((('Calcs - ACA values'!F111)-(INDEX('APT Data'!$A109:$AF109,MATCH('Calcs - New values'!H$3,'APT Data'!$A$1:$AF$1,0))))*$A$1),'Calcs - ACA values'!F111*$A$1)</f>
        <v>607.7405</v>
      </c>
      <c r="I111" s="27">
        <f>IFERROR(INDEX('APT Data'!$A109:$AF109,MATCH('Calcs - New values'!I$3,'APT Data'!$A$1:$AF$1,0))+((('Calcs - ACA values'!G111)-(INDEX('APT Data'!$A109:$AF109,MATCH('Calcs - New values'!I$3,'APT Data'!$A$1:$AF$1,0))))*$A$1),'Calcs - ACA values'!G111*$A$1)</f>
        <v>887.82960000000003</v>
      </c>
      <c r="J111" s="27">
        <f>IFERROR(INDEX('APT Data'!$A109:$AF109,MATCH('Calcs - New values'!J$3,'APT Data'!$A$1:$AF$1,0))+((('Calcs - ACA values'!H111)-(INDEX('APT Data'!$A109:$AF109,MATCH('Calcs - New values'!J$3,'APT Data'!$A$1:$AF$1,0))))*$A$1),'Calcs - ACA values'!H111*$A$1)</f>
        <v>486.19240000000002</v>
      </c>
      <c r="K111" s="27">
        <f>IFERROR(INDEX('APT Data'!$A109:$AF109,MATCH('Calcs - New values'!K$3,'APT Data'!$A$1:$AF$1,0))+((('Calcs - ACA values'!I111)-(INDEX('APT Data'!$A109:$AF109,MATCH('Calcs - New values'!K$3,'APT Data'!$A$1:$AF$1,0))))*$A$1),'Calcs - ACA values'!I111*$A$1)</f>
        <v>486.19240000000002</v>
      </c>
      <c r="L111" s="27">
        <f>IFERROR(INDEX('APT Data'!$A109:$AF109,MATCH('Calcs - New values'!L$3,'APT Data'!$A$1:$AF$1,0))+((('Calcs - ACA values'!J111)-(INDEX('APT Data'!$A109:$AF109,MATCH('Calcs - New values'!L$3,'APT Data'!$A$1:$AF$1,0))))*$A$1),'Calcs - ACA values'!J111*$A$1)</f>
        <v>655.30280000000005</v>
      </c>
      <c r="M111" s="27">
        <f>IFERROR(INDEX('APT Data'!$A109:$AF109,MATCH('Calcs - New values'!M$3,'APT Data'!$A$1:$AF$1,0))+((('Calcs - ACA values'!K111)-(INDEX('APT Data'!$A109:$AF109,MATCH('Calcs - New values'!M$3,'APT Data'!$A$1:$AF$1,0))))*$A$1),'Calcs - ACA values'!K111*$A$1)</f>
        <v>914.25310000000002</v>
      </c>
      <c r="N111" s="27">
        <f>IFERROR(INDEX('APT Data'!$A109:$AF109,MATCH('Calcs - New values'!N$3,'APT Data'!$A$1:$AF$1,0))+((('Calcs - ACA values'!L111)-(INDEX('APT Data'!$A109:$AF109,MATCH('Calcs - New values'!N$3,'APT Data'!$A$1:$AF$1,0))))*$A$1),'Calcs - ACA values'!L111*$A$1)</f>
        <v>502.04649999999998</v>
      </c>
      <c r="O111" s="27">
        <f>IFERROR(INDEX('APT Data'!$A109:$AF109,MATCH('Calcs - New values'!O$3,'APT Data'!$A$1:$AF$1,0))+((('Calcs - ACA values'!M111)-(INDEX('APT Data'!$A109:$AF109,MATCH('Calcs - New values'!O$3,'APT Data'!$A$1:$AF$1,0))))*$A$1),'Calcs - ACA values'!M111*$A$1)</f>
        <v>718.7192</v>
      </c>
      <c r="P111" s="27">
        <f>IFERROR(INDEX('APT Data'!$A109:$AF109,MATCH('Calcs - New values'!P$3,'APT Data'!$A$1:$AF$1,0))+((('Calcs - ACA values'!N111)-(INDEX('APT Data'!$A109:$AF109,MATCH('Calcs - New values'!P$3,'APT Data'!$A$1:$AF$1,0))))*$A$1),'Calcs - ACA values'!N111*$A$1)</f>
        <v>470.3383</v>
      </c>
      <c r="Q111" s="27">
        <f>IFERROR(INDEX('APT Data'!$A109:$AF109,MATCH('Calcs - New values'!Q$3,'APT Data'!$A$1:$AF$1,0))+((('Calcs - ACA values'!O111)-(INDEX('APT Data'!$A109:$AF109,MATCH('Calcs - New values'!Q$3,'APT Data'!$A$1:$AF$1,0))))*$A$1),'Calcs - ACA values'!O111*$A$1)</f>
        <v>665.87220000000002</v>
      </c>
      <c r="R111" s="27">
        <f>IFERROR(INDEX('APT Data'!$A109:$AF109,MATCH('Calcs - New values'!R$3,'APT Data'!$A$1:$AF$1,0))+((('Calcs - ACA values'!P111)-(INDEX('APT Data'!$A109:$AF109,MATCH('Calcs - New values'!R$3,'APT Data'!$A$1:$AF$1,0))))*$A$1),'Calcs - ACA values'!P111*$A$1)</f>
        <v>433.34539999999998</v>
      </c>
      <c r="S111" s="27">
        <f>IFERROR(INDEX('APT Data'!$A109:$AF109,MATCH('Calcs - New values'!S$3,'APT Data'!$A$1:$AF$1,0))+((('Calcs - ACA values'!Q111)-(INDEX('APT Data'!$A109:$AF109,MATCH('Calcs - New values'!S$3,'APT Data'!$A$1:$AF$1,0))))*$A$1),'Calcs - ACA values'!Q111*$A$1)</f>
        <v>613.02520000000004</v>
      </c>
      <c r="T111" s="27">
        <f>IFERROR(INDEX('APT Data'!$A109:$AF109,MATCH('Calcs - New values'!T$3,'APT Data'!$A$1:$AF$1,0))+((('Calcs - ACA values'!R111)-(INDEX('APT Data'!$A109:$AF109,MATCH('Calcs - New values'!T$3,'APT Data'!$A$1:$AF$1,0))))*$A$1),'Calcs - ACA values'!R111*$A$1)</f>
        <v>274.80439999999999</v>
      </c>
      <c r="U111" s="27">
        <f>IFERROR(INDEX('APT Data'!$A109:$AF109,MATCH('Calcs - New values'!U$3,'APT Data'!$A$1:$AF$1,0))+((('Calcs - ACA values'!S111)-(INDEX('APT Data'!$A109:$AF109,MATCH('Calcs - New values'!U$3,'APT Data'!$A$1:$AF$1,0))))*$A$1),'Calcs - ACA values'!S111*$A$1)</f>
        <v>438.63009999999997</v>
      </c>
      <c r="V111" s="27">
        <f>IFERROR(INDEX('APT Data'!$A109:$AF109,MATCH('Calcs - New values'!V$3,'APT Data'!$A$1:$AF$1,0))+((('Calcs - ACA values'!T111)-(INDEX('APT Data'!$A109:$AF109,MATCH('Calcs - New values'!V$3,'APT Data'!$A$1:$AF$1,0))))*$A$1),'Calcs - ACA values'!T111*$A$1)</f>
        <v>227.24209999999999</v>
      </c>
      <c r="W111" s="27">
        <f>IFERROR(INDEX('APT Data'!$A109:$AF109,MATCH('Calcs - New values'!W$3,'APT Data'!$A$1:$AF$1,0))+((('Calcs - ACA values'!U111)-(INDEX('APT Data'!$A109:$AF109,MATCH('Calcs - New values'!W$3,'APT Data'!$A$1:$AF$1,0))))*$A$1),'Calcs - ACA values'!U111*$A$1)</f>
        <v>327.65140000000002</v>
      </c>
      <c r="X111" s="27">
        <f>IFERROR(INDEX('APT Data'!$A109:$AF109,MATCH('Calcs - New values'!X$3,'APT Data'!$A$1:$AF$1,0))+((('Calcs - ACA values'!V111)-(INDEX('APT Data'!$A109:$AF109,MATCH('Calcs - New values'!X$3,'APT Data'!$A$1:$AF$1,0))))*$A$1),'Calcs - ACA values'!V111*$A$1)</f>
        <v>1157.3493000000001</v>
      </c>
      <c r="Y111" s="27">
        <f>IFERROR(INDEX('APT Data'!$A109:$AF109,MATCH('Calcs - New values'!Y$3,'APT Data'!$A$1:$AF$1,0))+((('Calcs - ACA values'!W111)-(INDEX('APT Data'!$A109:$AF109,MATCH('Calcs - New values'!Y$3,'APT Data'!$A$1:$AF$1,0))))*$A$1),'Calcs - ACA values'!W111*$A$1)</f>
        <v>1754.5203999999999</v>
      </c>
      <c r="Z111" s="27">
        <f>IFERROR(INDEX('APT Data'!$A109:$AF109,MATCH('Calcs - New values'!Z$3,'APT Data'!$A$1:$AF$1,0))+((('Calcs - ACA values'!X111)-(INDEX('APT Data'!$A109:$AF109,MATCH('Calcs - New values'!Z$3,'APT Data'!$A$1:$AF$1,0))))*$A$1),'Calcs - ACA values'!X111*$A$1)</f>
        <v>581.31700000000001</v>
      </c>
      <c r="AA111" s="27">
        <f>IFERROR(INDEX('APT Data'!$A109:$AF109,MATCH('Calcs - New values'!AA$3,'APT Data'!$A$1:$AF$1,0))+((('Calcs - ACA values'!Y111)-(INDEX('APT Data'!$A109:$AF109,MATCH('Calcs - New values'!AA$3,'APT Data'!$A$1:$AF$1,0))))*$A$1),'Calcs - ACA values'!Y111*$A$1)</f>
        <v>1569.5559000000001</v>
      </c>
      <c r="AB111" s="27">
        <f>IFERROR(INDEX('APT Data'!$A109:$AF109,MATCH('Calcs - New values'!AB$3,'APT Data'!$A$1:$AF$1,0))+((('Calcs - ACA values'!Z111)-(INDEX('APT Data'!$A109:$AF109,MATCH('Calcs - New values'!AB$3,'APT Data'!$A$1:$AF$1,0))))*$A$1),'Calcs - ACA values'!Z111*$A$1)</f>
        <v>124507.53199999999</v>
      </c>
      <c r="AC111" s="27">
        <f>IFERROR(INDEX('APT Data'!$A109:$AF109,MATCH('Calcs - New values'!AC$3,'APT Data'!$A$1:$AF$1,0))+((('Calcs - ACA values'!AA111)-(INDEX('APT Data'!$A109:$AF109,MATCH('Calcs - New values'!AC$3,'APT Data'!$A$1:$AF$1,0))))*$A$1),'Calcs - ACA values'!AA111*$A$1)</f>
        <v>124507.53199999999</v>
      </c>
      <c r="AD111" s="27">
        <f>IFERROR(INDEX('APT Data'!$A109:$AF109,MATCH('Calcs - New values'!AD$3,'APT Data'!$A$1:$AF$1,0))+((('Calcs - ACA values'!AB111)-(INDEX('APT Data'!$A109:$AF109,MATCH('Calcs - New values'!AD$3,'APT Data'!$A$1:$AF$1,0))))*$A$1),'Calcs - ACA values'!AB111*$A$1)</f>
        <v>4756.2300000000005</v>
      </c>
      <c r="AE111" s="27">
        <f>IFERROR(INDEX('APT Data'!$A109:$AF109,MATCH('Calcs - New values'!AE$3,'APT Data'!$A$1:$AF$1,0))+((('Calcs - ACA values'!AC111)-(INDEX('APT Data'!$A109:$AF109,MATCH('Calcs - New values'!AE$3,'APT Data'!$A$1:$AF$1,0))))*$A$1),'Calcs - ACA values'!AC111*$A$1)</f>
        <v>7398.5800000000008</v>
      </c>
      <c r="AF111" s="27">
        <f>IFERROR(INDEX('APT Data'!$A109:$AF109,MATCH('Calcs - New values'!AF$3,'APT Data'!$A$1:$AF$1,0))+((('Calcs - ACA values'!AD111)-(INDEX('APT Data'!$A109:$AF109,MATCH('Calcs - New values'!AF$3,'APT Data'!$A$1:$AF$1,0))))*$A$1),'Calcs - ACA values'!AD111*$A$1)</f>
        <v>0</v>
      </c>
      <c r="AG111" s="27">
        <f>IFERROR(INDEX('APT Data'!$A109:$AF109,MATCH('Calcs - New values'!AG$3,'APT Data'!$A$1:$AF$1,0))+((('Calcs - ACA values'!AE111)-(INDEX('APT Data'!$A109:$AF109,MATCH('Calcs - New values'!AG$3,'APT Data'!$A$1:$AF$1,0))))*$A$1),'Calcs - ACA values'!AE111*$A$1)</f>
        <v>951.24599999999998</v>
      </c>
      <c r="AH111" s="27">
        <f>IFERROR(INDEX('APT Data'!$A109:$AF109,MATCH('Calcs - New values'!AH$3,'APT Data'!$A$1:$AF$1,0))+((('Calcs - ACA values'!AF111)-(INDEX('APT Data'!$A109:$AF109,MATCH('Calcs - New values'!AH$3,'APT Data'!$A$1:$AF$1,0))))*$A$1),'Calcs - ACA values'!AF111*$A$1)</f>
        <v>1363.4526000000001</v>
      </c>
    </row>
    <row r="112" spans="1:34" x14ac:dyDescent="0.35">
      <c r="A112" s="11">
        <v>868</v>
      </c>
      <c r="B112" s="11" t="b">
        <f>A112='Calcs - ACA values'!A112</f>
        <v>1</v>
      </c>
      <c r="C112" s="11" t="b">
        <f>A112='APT Data'!A110</f>
        <v>1</v>
      </c>
      <c r="D112" s="18" t="s">
        <v>113</v>
      </c>
      <c r="E112" s="27">
        <f>IFERROR(INDEX('APT Data'!$A110:$AF110,MATCH('Calcs - New values'!E$3,'APT Data'!$A$1:$AF$1,0))+((('Calcs - ACA values'!C112)-(INDEX('APT Data'!$A110:$AF110,MATCH('Calcs - New values'!E$3,'APT Data'!$A$1:$AF$1,0))))*$A$1),'Calcs - ACA values'!C112*$A$1)</f>
        <v>3300.8203620000004</v>
      </c>
      <c r="F112" s="27">
        <f>IFERROR(INDEX('APT Data'!$A110:$AF110,MATCH('Calcs - New values'!F$3,'APT Data'!$A$1:$AF$1,0))+((('Calcs - ACA values'!D112)-(INDEX('APT Data'!$A110:$AF110,MATCH('Calcs - New values'!F$3,'APT Data'!$A$1:$AF$1,0))))*$A$1),'Calcs - ACA values'!D112*$A$1)</f>
        <v>4654.7603760000002</v>
      </c>
      <c r="G112" s="27">
        <f>IFERROR(INDEX('APT Data'!$A110:$AF110,MATCH('Calcs - New values'!G$3,'APT Data'!$A$1:$AF$1,0))+((('Calcs - ACA values'!E112)-(INDEX('APT Data'!$A110:$AF110,MATCH('Calcs - New values'!G$3,'APT Data'!$A$1:$AF$1,0))))*$A$1),'Calcs - ACA values'!E112*$A$1)</f>
        <v>5245.590322</v>
      </c>
      <c r="H112" s="27">
        <f>IFERROR(INDEX('APT Data'!$A110:$AF110,MATCH('Calcs - New values'!H$3,'APT Data'!$A$1:$AF$1,0))+((('Calcs - ACA values'!F112)-(INDEX('APT Data'!$A110:$AF110,MATCH('Calcs - New values'!H$3,'APT Data'!$A$1:$AF$1,0))))*$A$1),'Calcs - ACA values'!F112*$A$1)</f>
        <v>730.37405000000001</v>
      </c>
      <c r="I112" s="27">
        <f>IFERROR(INDEX('APT Data'!$A110:$AF110,MATCH('Calcs - New values'!I$3,'APT Data'!$A$1:$AF$1,0))+((('Calcs - ACA values'!G112)-(INDEX('APT Data'!$A110:$AF110,MATCH('Calcs - New values'!I$3,'APT Data'!$A$1:$AF$1,0))))*$A$1),'Calcs - ACA values'!G112*$A$1)</f>
        <v>905.98296000000005</v>
      </c>
      <c r="J112" s="27">
        <f>IFERROR(INDEX('APT Data'!$A110:$AF110,MATCH('Calcs - New values'!J$3,'APT Data'!$A$1:$AF$1,0))+((('Calcs - ACA values'!H112)-(INDEX('APT Data'!$A110:$AF110,MATCH('Calcs - New values'!J$3,'APT Data'!$A$1:$AF$1,0))))*$A$1),'Calcs - ACA values'!H112*$A$1)</f>
        <v>476.35323999999997</v>
      </c>
      <c r="K112" s="27">
        <f>IFERROR(INDEX('APT Data'!$A110:$AF110,MATCH('Calcs - New values'!K$3,'APT Data'!$A$1:$AF$1,0))+((('Calcs - ACA values'!I112)-(INDEX('APT Data'!$A110:$AF110,MATCH('Calcs - New values'!K$3,'APT Data'!$A$1:$AF$1,0))))*$A$1),'Calcs - ACA values'!I112*$A$1)</f>
        <v>476.35323999999997</v>
      </c>
      <c r="L112" s="27">
        <f>IFERROR(INDEX('APT Data'!$A110:$AF110,MATCH('Calcs - New values'!L$3,'APT Data'!$A$1:$AF$1,0))+((('Calcs - ACA values'!J112)-(INDEX('APT Data'!$A110:$AF110,MATCH('Calcs - New values'!L$3,'APT Data'!$A$1:$AF$1,0))))*$A$1),'Calcs - ACA values'!J112*$A$1)</f>
        <v>605.53027999999995</v>
      </c>
      <c r="M112" s="27">
        <f>IFERROR(INDEX('APT Data'!$A110:$AF110,MATCH('Calcs - New values'!M$3,'APT Data'!$A$1:$AF$1,0))+((('Calcs - ACA values'!K112)-(INDEX('APT Data'!$A110:$AF110,MATCH('Calcs - New values'!M$3,'APT Data'!$A$1:$AF$1,0))))*$A$1),'Calcs - ACA values'!K112*$A$1)</f>
        <v>847.42530999999997</v>
      </c>
      <c r="N112" s="27">
        <f>IFERROR(INDEX('APT Data'!$A110:$AF110,MATCH('Calcs - New values'!N$3,'APT Data'!$A$1:$AF$1,0))+((('Calcs - ACA values'!L112)-(INDEX('APT Data'!$A110:$AF110,MATCH('Calcs - New values'!N$3,'APT Data'!$A$1:$AF$1,0))))*$A$1),'Calcs - ACA values'!L112*$A$1)</f>
        <v>554.28565000000003</v>
      </c>
      <c r="O112" s="27">
        <f>IFERROR(INDEX('APT Data'!$A110:$AF110,MATCH('Calcs - New values'!O$3,'APT Data'!$A$1:$AF$1,0))+((('Calcs - ACA values'!M112)-(INDEX('APT Data'!$A110:$AF110,MATCH('Calcs - New values'!O$3,'APT Data'!$A$1:$AF$1,0))))*$A$1),'Calcs - ACA values'!M112*$A$1)</f>
        <v>729.00692000000004</v>
      </c>
      <c r="P112" s="27">
        <f>IFERROR(INDEX('APT Data'!$A110:$AF110,MATCH('Calcs - New values'!P$3,'APT Data'!$A$1:$AF$1,0))+((('Calcs - ACA values'!N112)-(INDEX('APT Data'!$A110:$AF110,MATCH('Calcs - New values'!P$3,'APT Data'!$A$1:$AF$1,0))))*$A$1),'Calcs - ACA values'!N112*$A$1)</f>
        <v>532.58383000000003</v>
      </c>
      <c r="Q112" s="27">
        <f>IFERROR(INDEX('APT Data'!$A110:$AF110,MATCH('Calcs - New values'!Q$3,'APT Data'!$A$1:$AF$1,0))+((('Calcs - ACA values'!O112)-(INDEX('APT Data'!$A110:$AF110,MATCH('Calcs - New values'!Q$3,'APT Data'!$A$1:$AF$1,0))))*$A$1),'Calcs - ACA values'!O112*$A$1)</f>
        <v>699.00822000000005</v>
      </c>
      <c r="R112" s="27">
        <f>IFERROR(INDEX('APT Data'!$A110:$AF110,MATCH('Calcs - New values'!R$3,'APT Data'!$A$1:$AF$1,0))+((('Calcs - ACA values'!P112)-(INDEX('APT Data'!$A110:$AF110,MATCH('Calcs - New values'!R$3,'APT Data'!$A$1:$AF$1,0))))*$A$1),'Calcs - ACA values'!P112*$A$1)</f>
        <v>510.34453999999999</v>
      </c>
      <c r="S112" s="27">
        <f>IFERROR(INDEX('APT Data'!$A110:$AF110,MATCH('Calcs - New values'!S$3,'APT Data'!$A$1:$AF$1,0))+((('Calcs - ACA values'!Q112)-(INDEX('APT Data'!$A110:$AF110,MATCH('Calcs - New values'!S$3,'APT Data'!$A$1:$AF$1,0))))*$A$1),'Calcs - ACA values'!Q112*$A$1)</f>
        <v>665.92251999999996</v>
      </c>
      <c r="T112" s="27">
        <f>IFERROR(INDEX('APT Data'!$A110:$AF110,MATCH('Calcs - New values'!T$3,'APT Data'!$A$1:$AF$1,0))+((('Calcs - ACA values'!R112)-(INDEX('APT Data'!$A110:$AF110,MATCH('Calcs - New values'!T$3,'APT Data'!$A$1:$AF$1,0))))*$A$1),'Calcs - ACA values'!R112*$A$1)</f>
        <v>338.81744000000003</v>
      </c>
      <c r="U112" s="27">
        <f>IFERROR(INDEX('APT Data'!$A110:$AF110,MATCH('Calcs - New values'!U$3,'APT Data'!$A$1:$AF$1,0))+((('Calcs - ACA values'!S112)-(INDEX('APT Data'!$A110:$AF110,MATCH('Calcs - New values'!U$3,'APT Data'!$A$1:$AF$1,0))))*$A$1),'Calcs - ACA values'!S112*$A$1)</f>
        <v>475.77301</v>
      </c>
      <c r="V112" s="27">
        <f>IFERROR(INDEX('APT Data'!$A110:$AF110,MATCH('Calcs - New values'!V$3,'APT Data'!$A$1:$AF$1,0))+((('Calcs - ACA values'!T112)-(INDEX('APT Data'!$A110:$AF110,MATCH('Calcs - New values'!V$3,'APT Data'!$A$1:$AF$1,0))))*$A$1),'Calcs - ACA values'!T112*$A$1)</f>
        <v>271.71821</v>
      </c>
      <c r="W112" s="27">
        <f>IFERROR(INDEX('APT Data'!$A110:$AF110,MATCH('Calcs - New values'!W$3,'APT Data'!$A$1:$AF$1,0))+((('Calcs - ACA values'!U112)-(INDEX('APT Data'!$A110:$AF110,MATCH('Calcs - New values'!W$3,'APT Data'!$A$1:$AF$1,0))))*$A$1),'Calcs - ACA values'!U112*$A$1)</f>
        <v>358.82614000000001</v>
      </c>
      <c r="X112" s="27">
        <f>IFERROR(INDEX('APT Data'!$A110:$AF110,MATCH('Calcs - New values'!X$3,'APT Data'!$A$1:$AF$1,0))+((('Calcs - ACA values'!V112)-(INDEX('APT Data'!$A110:$AF110,MATCH('Calcs - New values'!X$3,'APT Data'!$A$1:$AF$1,0))))*$A$1),'Calcs - ACA values'!V112*$A$1)</f>
        <v>1157.3499299999999</v>
      </c>
      <c r="Y112" s="27">
        <f>IFERROR(INDEX('APT Data'!$A110:$AF110,MATCH('Calcs - New values'!Y$3,'APT Data'!$A$1:$AF$1,0))+((('Calcs - ACA values'!W112)-(INDEX('APT Data'!$A110:$AF110,MATCH('Calcs - New values'!Y$3,'APT Data'!$A$1:$AF$1,0))))*$A$1),'Calcs - ACA values'!W112*$A$1)</f>
        <v>1754.5200399999999</v>
      </c>
      <c r="Z112" s="27">
        <f>IFERROR(INDEX('APT Data'!$A110:$AF110,MATCH('Calcs - New values'!Z$3,'APT Data'!$A$1:$AF$1,0))+((('Calcs - ACA values'!X112)-(INDEX('APT Data'!$A110:$AF110,MATCH('Calcs - New values'!Z$3,'APT Data'!$A$1:$AF$1,0))))*$A$1),'Calcs - ACA values'!X112*$A$1)</f>
        <v>581.31970000000001</v>
      </c>
      <c r="AA112" s="27">
        <f>IFERROR(INDEX('APT Data'!$A110:$AF110,MATCH('Calcs - New values'!AA$3,'APT Data'!$A$1:$AF$1,0))+((('Calcs - ACA values'!Y112)-(INDEX('APT Data'!$A110:$AF110,MATCH('Calcs - New values'!AA$3,'APT Data'!$A$1:$AF$1,0))))*$A$1),'Calcs - ACA values'!Y112*$A$1)</f>
        <v>1569.5595899999998</v>
      </c>
      <c r="AB112" s="27">
        <f>IFERROR(INDEX('APT Data'!$A110:$AF110,MATCH('Calcs - New values'!AB$3,'APT Data'!$A$1:$AF$1,0))+((('Calcs - ACA values'!Z112)-(INDEX('APT Data'!$A110:$AF110,MATCH('Calcs - New values'!AB$3,'APT Data'!$A$1:$AF$1,0))))*$A$1),'Calcs - ACA values'!Z112*$A$1)</f>
        <v>124018.80319999999</v>
      </c>
      <c r="AC112" s="27">
        <f>IFERROR(INDEX('APT Data'!$A110:$AF110,MATCH('Calcs - New values'!AC$3,'APT Data'!$A$1:$AF$1,0))+((('Calcs - ACA values'!AA112)-(INDEX('APT Data'!$A110:$AF110,MATCH('Calcs - New values'!AC$3,'APT Data'!$A$1:$AF$1,0))))*$A$1),'Calcs - ACA values'!AA112*$A$1)</f>
        <v>124018.80319999999</v>
      </c>
      <c r="AD112" s="27">
        <f>IFERROR(INDEX('APT Data'!$A110:$AF110,MATCH('Calcs - New values'!AD$3,'APT Data'!$A$1:$AF$1,0))+((('Calcs - ACA values'!AB112)-(INDEX('APT Data'!$A110:$AF110,MATCH('Calcs - New values'!AD$3,'APT Data'!$A$1:$AF$1,0))))*$A$1),'Calcs - ACA values'!AB112*$A$1)</f>
        <v>4756.2300000000005</v>
      </c>
      <c r="AE112" s="27">
        <f>IFERROR(INDEX('APT Data'!$A110:$AF110,MATCH('Calcs - New values'!AE$3,'APT Data'!$A$1:$AF$1,0))+((('Calcs - ACA values'!AC112)-(INDEX('APT Data'!$A110:$AF110,MATCH('Calcs - New values'!AE$3,'APT Data'!$A$1:$AF$1,0))))*$A$1),'Calcs - ACA values'!AC112*$A$1)</f>
        <v>7398.5800000000008</v>
      </c>
      <c r="AF112" s="27">
        <f>IFERROR(INDEX('APT Data'!$A110:$AF110,MATCH('Calcs - New values'!AF$3,'APT Data'!$A$1:$AF$1,0))+((('Calcs - ACA values'!AD112)-(INDEX('APT Data'!$A110:$AF110,MATCH('Calcs - New values'!AF$3,'APT Data'!$A$1:$AF$1,0))))*$A$1),'Calcs - ACA values'!AD112*$A$1)</f>
        <v>427.5</v>
      </c>
      <c r="AG112" s="27">
        <f>IFERROR(INDEX('APT Data'!$A110:$AF110,MATCH('Calcs - New values'!AG$3,'APT Data'!$A$1:$AF$1,0))+((('Calcs - ACA values'!AE112)-(INDEX('APT Data'!$A110:$AF110,MATCH('Calcs - New values'!AG$3,'APT Data'!$A$1:$AF$1,0))))*$A$1),'Calcs - ACA values'!AE112*$A$1)</f>
        <v>951.24959999999999</v>
      </c>
      <c r="AH112" s="27">
        <f>IFERROR(INDEX('APT Data'!$A110:$AF110,MATCH('Calcs - New values'!AH$3,'APT Data'!$A$1:$AF$1,0))+((('Calcs - ACA values'!AF112)-(INDEX('APT Data'!$A110:$AF110,MATCH('Calcs - New values'!AH$3,'APT Data'!$A$1:$AF$1,0))))*$A$1),'Calcs - ACA values'!AF112*$A$1)</f>
        <v>1363.4502600000001</v>
      </c>
    </row>
    <row r="113" spans="1:34" x14ac:dyDescent="0.35">
      <c r="A113" s="11">
        <v>869</v>
      </c>
      <c r="B113" s="11" t="b">
        <f>A113='Calcs - ACA values'!A113</f>
        <v>1</v>
      </c>
      <c r="C113" s="11" t="b">
        <f>A113='APT Data'!A111</f>
        <v>1</v>
      </c>
      <c r="D113" s="18" t="s">
        <v>114</v>
      </c>
      <c r="E113" s="27">
        <f>IFERROR(INDEX('APT Data'!$A111:$AF111,MATCH('Calcs - New values'!E$3,'APT Data'!$A$1:$AF$1,0))+((('Calcs - ACA values'!C113)-(INDEX('APT Data'!$A111:$AF111,MATCH('Calcs - New values'!E$3,'APT Data'!$A$1:$AF$1,0))))*$A$1),'Calcs - ACA values'!C113*$A$1)</f>
        <v>3229.7241451500004</v>
      </c>
      <c r="F113" s="27">
        <f>IFERROR(INDEX('APT Data'!$A111:$AF111,MATCH('Calcs - New values'!F$3,'APT Data'!$A$1:$AF$1,0))+((('Calcs - ACA values'!D113)-(INDEX('APT Data'!$A111:$AF111,MATCH('Calcs - New values'!F$3,'APT Data'!$A$1:$AF$1,0))))*$A$1),'Calcs - ACA values'!D113*$A$1)</f>
        <v>4547.8922754000005</v>
      </c>
      <c r="G113" s="27">
        <f>IFERROR(INDEX('APT Data'!$A111:$AF111,MATCH('Calcs - New values'!G$3,'APT Data'!$A$1:$AF$1,0))+((('Calcs - ACA values'!E113)-(INDEX('APT Data'!$A111:$AF111,MATCH('Calcs - New values'!G$3,'APT Data'!$A$1:$AF$1,0))))*$A$1),'Calcs - ACA values'!E113*$A$1)</f>
        <v>5125.16284</v>
      </c>
      <c r="H113" s="27">
        <f>IFERROR(INDEX('APT Data'!$A111:$AF111,MATCH('Calcs - New values'!H$3,'APT Data'!$A$1:$AF$1,0))+((('Calcs - ACA values'!F113)-(INDEX('APT Data'!$A111:$AF111,MATCH('Calcs - New values'!H$3,'APT Data'!$A$1:$AF$1,0))))*$A$1),'Calcs - ACA values'!F113*$A$1)</f>
        <v>594.94100000000003</v>
      </c>
      <c r="I113" s="27">
        <f>IFERROR(INDEX('APT Data'!$A111:$AF111,MATCH('Calcs - New values'!I$3,'APT Data'!$A$1:$AF$1,0))+((('Calcs - ACA values'!G113)-(INDEX('APT Data'!$A111:$AF111,MATCH('Calcs - New values'!I$3,'APT Data'!$A$1:$AF$1,0))))*$A$1),'Calcs - ACA values'!G113*$A$1)</f>
        <v>869.13120000000004</v>
      </c>
      <c r="J113" s="27">
        <f>IFERROR(INDEX('APT Data'!$A111:$AF111,MATCH('Calcs - New values'!J$3,'APT Data'!$A$1:$AF$1,0))+((('Calcs - ACA values'!H113)-(INDEX('APT Data'!$A111:$AF111,MATCH('Calcs - New values'!J$3,'APT Data'!$A$1:$AF$1,0))))*$A$1),'Calcs - ACA values'!H113*$A$1)</f>
        <v>475.95280000000002</v>
      </c>
      <c r="K113" s="27">
        <f>IFERROR(INDEX('APT Data'!$A111:$AF111,MATCH('Calcs - New values'!K$3,'APT Data'!$A$1:$AF$1,0))+((('Calcs - ACA values'!I113)-(INDEX('APT Data'!$A111:$AF111,MATCH('Calcs - New values'!K$3,'APT Data'!$A$1:$AF$1,0))))*$A$1),'Calcs - ACA values'!I113*$A$1)</f>
        <v>475.95280000000002</v>
      </c>
      <c r="L113" s="27">
        <f>IFERROR(INDEX('APT Data'!$A111:$AF111,MATCH('Calcs - New values'!L$3,'APT Data'!$A$1:$AF$1,0))+((('Calcs - ACA values'!J113)-(INDEX('APT Data'!$A111:$AF111,MATCH('Calcs - New values'!L$3,'APT Data'!$A$1:$AF$1,0))))*$A$1),'Calcs - ACA values'!J113*$A$1)</f>
        <v>641.50160000000005</v>
      </c>
      <c r="M113" s="27">
        <f>IFERROR(INDEX('APT Data'!$A111:$AF111,MATCH('Calcs - New values'!M$3,'APT Data'!$A$1:$AF$1,0))+((('Calcs - ACA values'!K113)-(INDEX('APT Data'!$A111:$AF111,MATCH('Calcs - New values'!M$3,'APT Data'!$A$1:$AF$1,0))))*$A$1),'Calcs - ACA values'!K113*$A$1)</f>
        <v>894.9982</v>
      </c>
      <c r="N113" s="27">
        <f>IFERROR(INDEX('APT Data'!$A111:$AF111,MATCH('Calcs - New values'!N$3,'APT Data'!$A$1:$AF$1,0))+((('Calcs - ACA values'!L113)-(INDEX('APT Data'!$A111:$AF111,MATCH('Calcs - New values'!N$3,'APT Data'!$A$1:$AF$1,0))))*$A$1),'Calcs - ACA values'!L113*$A$1)</f>
        <v>491.47300000000001</v>
      </c>
      <c r="O113" s="27">
        <f>IFERROR(INDEX('APT Data'!$A111:$AF111,MATCH('Calcs - New values'!O$3,'APT Data'!$A$1:$AF$1,0))+((('Calcs - ACA values'!M113)-(INDEX('APT Data'!$A111:$AF111,MATCH('Calcs - New values'!O$3,'APT Data'!$A$1:$AF$1,0))))*$A$1),'Calcs - ACA values'!M113*$A$1)</f>
        <v>703.58240000000001</v>
      </c>
      <c r="P113" s="27">
        <f>IFERROR(INDEX('APT Data'!$A111:$AF111,MATCH('Calcs - New values'!P$3,'APT Data'!$A$1:$AF$1,0))+((('Calcs - ACA values'!N113)-(INDEX('APT Data'!$A111:$AF111,MATCH('Calcs - New values'!P$3,'APT Data'!$A$1:$AF$1,0))))*$A$1),'Calcs - ACA values'!N113*$A$1)</f>
        <v>460.43260000000004</v>
      </c>
      <c r="Q113" s="27">
        <f>IFERROR(INDEX('APT Data'!$A111:$AF111,MATCH('Calcs - New values'!Q$3,'APT Data'!$A$1:$AF$1,0))+((('Calcs - ACA values'!O113)-(INDEX('APT Data'!$A111:$AF111,MATCH('Calcs - New values'!Q$3,'APT Data'!$A$1:$AF$1,0))))*$A$1),'Calcs - ACA values'!O113*$A$1)</f>
        <v>651.84840000000008</v>
      </c>
      <c r="R113" s="27">
        <f>IFERROR(INDEX('APT Data'!$A111:$AF111,MATCH('Calcs - New values'!R$3,'APT Data'!$A$1:$AF$1,0))+((('Calcs - ACA values'!P113)-(INDEX('APT Data'!$A111:$AF111,MATCH('Calcs - New values'!R$3,'APT Data'!$A$1:$AF$1,0))))*$A$1),'Calcs - ACA values'!P113*$A$1)</f>
        <v>424.21880000000004</v>
      </c>
      <c r="S113" s="27">
        <f>IFERROR(INDEX('APT Data'!$A111:$AF111,MATCH('Calcs - New values'!S$3,'APT Data'!$A$1:$AF$1,0))+((('Calcs - ACA values'!Q113)-(INDEX('APT Data'!$A111:$AF111,MATCH('Calcs - New values'!S$3,'APT Data'!$A$1:$AF$1,0))))*$A$1),'Calcs - ACA values'!Q113*$A$1)</f>
        <v>600.11440000000005</v>
      </c>
      <c r="T113" s="27">
        <f>IFERROR(INDEX('APT Data'!$A111:$AF111,MATCH('Calcs - New values'!T$3,'APT Data'!$A$1:$AF$1,0))+((('Calcs - ACA values'!R113)-(INDEX('APT Data'!$A111:$AF111,MATCH('Calcs - New values'!T$3,'APT Data'!$A$1:$AF$1,0))))*$A$1),'Calcs - ACA values'!R113*$A$1)</f>
        <v>269.01679999999999</v>
      </c>
      <c r="U113" s="27">
        <f>IFERROR(INDEX('APT Data'!$A111:$AF111,MATCH('Calcs - New values'!U$3,'APT Data'!$A$1:$AF$1,0))+((('Calcs - ACA values'!S113)-(INDEX('APT Data'!$A111:$AF111,MATCH('Calcs - New values'!U$3,'APT Data'!$A$1:$AF$1,0))))*$A$1),'Calcs - ACA values'!S113*$A$1)</f>
        <v>429.3922</v>
      </c>
      <c r="V113" s="27">
        <f>IFERROR(INDEX('APT Data'!$A111:$AF111,MATCH('Calcs - New values'!V$3,'APT Data'!$A$1:$AF$1,0))+((('Calcs - ACA values'!T113)-(INDEX('APT Data'!$A111:$AF111,MATCH('Calcs - New values'!V$3,'APT Data'!$A$1:$AF$1,0))))*$A$1),'Calcs - ACA values'!T113*$A$1)</f>
        <v>222.4562</v>
      </c>
      <c r="W113" s="27">
        <f>IFERROR(INDEX('APT Data'!$A111:$AF111,MATCH('Calcs - New values'!W$3,'APT Data'!$A$1:$AF$1,0))+((('Calcs - ACA values'!U113)-(INDEX('APT Data'!$A111:$AF111,MATCH('Calcs - New values'!W$3,'APT Data'!$A$1:$AF$1,0))))*$A$1),'Calcs - ACA values'!U113*$A$1)</f>
        <v>320.75080000000003</v>
      </c>
      <c r="X113" s="27">
        <f>IFERROR(INDEX('APT Data'!$A111:$AF111,MATCH('Calcs - New values'!X$3,'APT Data'!$A$1:$AF$1,0))+((('Calcs - ACA values'!V113)-(INDEX('APT Data'!$A111:$AF111,MATCH('Calcs - New values'!X$3,'APT Data'!$A$1:$AF$1,0))))*$A$1),'Calcs - ACA values'!V113*$A$1)</f>
        <v>1132.9746</v>
      </c>
      <c r="Y113" s="27">
        <f>IFERROR(INDEX('APT Data'!$A111:$AF111,MATCH('Calcs - New values'!Y$3,'APT Data'!$A$1:$AF$1,0))+((('Calcs - ACA values'!W113)-(INDEX('APT Data'!$A111:$AF111,MATCH('Calcs - New values'!Y$3,'APT Data'!$A$1:$AF$1,0))))*$A$1),'Calcs - ACA values'!W113*$A$1)</f>
        <v>1717.5688</v>
      </c>
      <c r="Z113" s="27">
        <f>IFERROR(INDEX('APT Data'!$A111:$AF111,MATCH('Calcs - New values'!Z$3,'APT Data'!$A$1:$AF$1,0))+((('Calcs - ACA values'!X113)-(INDEX('APT Data'!$A111:$AF111,MATCH('Calcs - New values'!Z$3,'APT Data'!$A$1:$AF$1,0))))*$A$1),'Calcs - ACA values'!X113*$A$1)</f>
        <v>569.07400000000007</v>
      </c>
      <c r="AA113" s="27">
        <f>IFERROR(INDEX('APT Data'!$A111:$AF111,MATCH('Calcs - New values'!AA$3,'APT Data'!$A$1:$AF$1,0))+((('Calcs - ACA values'!Y113)-(INDEX('APT Data'!$A111:$AF111,MATCH('Calcs - New values'!AA$3,'APT Data'!$A$1:$AF$1,0))))*$A$1),'Calcs - ACA values'!Y113*$A$1)</f>
        <v>1536.4998000000001</v>
      </c>
      <c r="AB113" s="27">
        <f>IFERROR(INDEX('APT Data'!$A111:$AF111,MATCH('Calcs - New values'!AB$3,'APT Data'!$A$1:$AF$1,0))+((('Calcs - ACA values'!Z113)-(INDEX('APT Data'!$A111:$AF111,MATCH('Calcs - New values'!AB$3,'APT Data'!$A$1:$AF$1,0))))*$A$1),'Calcs - ACA values'!Z113*$A$1)</f>
        <v>121885.034</v>
      </c>
      <c r="AC113" s="27">
        <f>IFERROR(INDEX('APT Data'!$A111:$AF111,MATCH('Calcs - New values'!AC$3,'APT Data'!$A$1:$AF$1,0))+((('Calcs - ACA values'!AA113)-(INDEX('APT Data'!$A111:$AF111,MATCH('Calcs - New values'!AC$3,'APT Data'!$A$1:$AF$1,0))))*$A$1),'Calcs - ACA values'!AA113*$A$1)</f>
        <v>121885.034</v>
      </c>
      <c r="AD113" s="27">
        <f>IFERROR(INDEX('APT Data'!$A111:$AF111,MATCH('Calcs - New values'!AD$3,'APT Data'!$A$1:$AF$1,0))+((('Calcs - ACA values'!AB113)-(INDEX('APT Data'!$A111:$AF111,MATCH('Calcs - New values'!AD$3,'APT Data'!$A$1:$AF$1,0))))*$A$1),'Calcs - ACA values'!AB113*$A$1)</f>
        <v>36156.06</v>
      </c>
      <c r="AE113" s="27">
        <f>IFERROR(INDEX('APT Data'!$A111:$AF111,MATCH('Calcs - New values'!AE$3,'APT Data'!$A$1:$AF$1,0))+((('Calcs - ACA values'!AC113)-(INDEX('APT Data'!$A111:$AF111,MATCH('Calcs - New values'!AE$3,'APT Data'!$A$1:$AF$1,0))))*$A$1),'Calcs - ACA values'!AC113*$A$1)</f>
        <v>72427.600000000006</v>
      </c>
      <c r="AF113" s="27">
        <f>IFERROR(INDEX('APT Data'!$A111:$AF111,MATCH('Calcs - New values'!AF$3,'APT Data'!$A$1:$AF$1,0))+((('Calcs - ACA values'!AD113)-(INDEX('APT Data'!$A111:$AF111,MATCH('Calcs - New values'!AF$3,'APT Data'!$A$1:$AF$1,0))))*$A$1),'Calcs - ACA values'!AD113*$A$1)</f>
        <v>0</v>
      </c>
      <c r="AG113" s="27">
        <f>IFERROR(INDEX('APT Data'!$A111:$AF111,MATCH('Calcs - New values'!AG$3,'APT Data'!$A$1:$AF$1,0))+((('Calcs - ACA values'!AE113)-(INDEX('APT Data'!$A111:$AF111,MATCH('Calcs - New values'!AG$3,'APT Data'!$A$1:$AF$1,0))))*$A$1),'Calcs - ACA values'!AE113*$A$1)</f>
        <v>931.21199999999999</v>
      </c>
      <c r="AH113" s="27">
        <f>IFERROR(INDEX('APT Data'!$A111:$AF111,MATCH('Calcs - New values'!AH$3,'APT Data'!$A$1:$AF$1,0))+((('Calcs - ACA values'!AF113)-(INDEX('APT Data'!$A111:$AF111,MATCH('Calcs - New values'!AH$3,'APT Data'!$A$1:$AF$1,0))))*$A$1),'Calcs - ACA values'!AF113*$A$1)</f>
        <v>1334.7372</v>
      </c>
    </row>
    <row r="114" spans="1:34" x14ac:dyDescent="0.35">
      <c r="A114" s="11">
        <v>870</v>
      </c>
      <c r="B114" s="11" t="b">
        <f>A114='Calcs - ACA values'!A114</f>
        <v>1</v>
      </c>
      <c r="C114" s="11" t="b">
        <f>A114='APT Data'!A112</f>
        <v>1</v>
      </c>
      <c r="D114" s="18" t="s">
        <v>115</v>
      </c>
      <c r="E114" s="27">
        <f>IFERROR(INDEX('APT Data'!$A112:$AF112,MATCH('Calcs - New values'!E$3,'APT Data'!$A$1:$AF$1,0))+((('Calcs - ACA values'!C114)-(INDEX('APT Data'!$A112:$AF112,MATCH('Calcs - New values'!E$3,'APT Data'!$A$1:$AF$1,0))))*$A$1),'Calcs - ACA values'!C114*$A$1)</f>
        <v>3231.0305640000001</v>
      </c>
      <c r="F114" s="27">
        <f>IFERROR(INDEX('APT Data'!$A112:$AF112,MATCH('Calcs - New values'!F$3,'APT Data'!$A$1:$AF$1,0))+((('Calcs - ACA values'!D114)-(INDEX('APT Data'!$A112:$AF112,MATCH('Calcs - New values'!F$3,'APT Data'!$A$1:$AF$1,0))))*$A$1),'Calcs - ACA values'!D114*$A$1)</f>
        <v>4556.0730720000001</v>
      </c>
      <c r="G114" s="27">
        <f>IFERROR(INDEX('APT Data'!$A112:$AF112,MATCH('Calcs - New values'!G$3,'APT Data'!$A$1:$AF$1,0))+((('Calcs - ACA values'!E114)-(INDEX('APT Data'!$A112:$AF112,MATCH('Calcs - New values'!G$3,'APT Data'!$A$1:$AF$1,0))))*$A$1),'Calcs - ACA values'!E114*$A$1)</f>
        <v>5135.0116840000001</v>
      </c>
      <c r="H114" s="27">
        <f>IFERROR(INDEX('APT Data'!$A112:$AF112,MATCH('Calcs - New values'!H$3,'APT Data'!$A$1:$AF$1,0))+((('Calcs - ACA values'!F114)-(INDEX('APT Data'!$A112:$AF112,MATCH('Calcs - New values'!H$3,'APT Data'!$A$1:$AF$1,0))))*$A$1),'Calcs - ACA values'!F114*$A$1)</f>
        <v>594.09410000000003</v>
      </c>
      <c r="I114" s="27">
        <f>IFERROR(INDEX('APT Data'!$A112:$AF112,MATCH('Calcs - New values'!I$3,'APT Data'!$A$1:$AF$1,0))+((('Calcs - ACA values'!G114)-(INDEX('APT Data'!$A112:$AF112,MATCH('Calcs - New values'!I$3,'APT Data'!$A$1:$AF$1,0))))*$A$1),'Calcs - ACA values'!G114*$A$1)</f>
        <v>869.01311999999996</v>
      </c>
      <c r="J114" s="27">
        <f>IFERROR(INDEX('APT Data'!$A112:$AF112,MATCH('Calcs - New values'!J$3,'APT Data'!$A$1:$AF$1,0))+((('Calcs - ACA values'!H114)-(INDEX('APT Data'!$A112:$AF112,MATCH('Calcs - New values'!J$3,'APT Data'!$A$1:$AF$1,0))))*$A$1),'Calcs - ACA values'!H114*$A$1)</f>
        <v>475.09528</v>
      </c>
      <c r="K114" s="27">
        <f>IFERROR(INDEX('APT Data'!$A112:$AF112,MATCH('Calcs - New values'!K$3,'APT Data'!$A$1:$AF$1,0))+((('Calcs - ACA values'!I114)-(INDEX('APT Data'!$A112:$AF112,MATCH('Calcs - New values'!K$3,'APT Data'!$A$1:$AF$1,0))))*$A$1),'Calcs - ACA values'!I114*$A$1)</f>
        <v>475.09528</v>
      </c>
      <c r="L114" s="27">
        <f>IFERROR(INDEX('APT Data'!$A112:$AF112,MATCH('Calcs - New values'!L$3,'APT Data'!$A$1:$AF$1,0))+((('Calcs - ACA values'!J114)-(INDEX('APT Data'!$A112:$AF112,MATCH('Calcs - New values'!L$3,'APT Data'!$A$1:$AF$1,0))))*$A$1),'Calcs - ACA values'!J114*$A$1)</f>
        <v>641.05016000000001</v>
      </c>
      <c r="M114" s="27">
        <f>IFERROR(INDEX('APT Data'!$A112:$AF112,MATCH('Calcs - New values'!M$3,'APT Data'!$A$1:$AF$1,0))+((('Calcs - ACA values'!K114)-(INDEX('APT Data'!$A112:$AF112,MATCH('Calcs - New values'!M$3,'APT Data'!$A$1:$AF$1,0))))*$A$1),'Calcs - ACA values'!K114*$A$1)</f>
        <v>894.99982</v>
      </c>
      <c r="N114" s="27">
        <f>IFERROR(INDEX('APT Data'!$A112:$AF112,MATCH('Calcs - New values'!N$3,'APT Data'!$A$1:$AF$1,0))+((('Calcs - ACA values'!L114)-(INDEX('APT Data'!$A112:$AF112,MATCH('Calcs - New values'!N$3,'APT Data'!$A$1:$AF$1,0))))*$A$1),'Calcs - ACA values'!L114*$A$1)</f>
        <v>491.04730000000001</v>
      </c>
      <c r="O114" s="27">
        <f>IFERROR(INDEX('APT Data'!$A112:$AF112,MATCH('Calcs - New values'!O$3,'APT Data'!$A$1:$AF$1,0))+((('Calcs - ACA values'!M114)-(INDEX('APT Data'!$A112:$AF112,MATCH('Calcs - New values'!O$3,'APT Data'!$A$1:$AF$1,0))))*$A$1),'Calcs - ACA values'!M114*$A$1)</f>
        <v>703.05823999999996</v>
      </c>
      <c r="P114" s="27">
        <f>IFERROR(INDEX('APT Data'!$A112:$AF112,MATCH('Calcs - New values'!P$3,'APT Data'!$A$1:$AF$1,0))+((('Calcs - ACA values'!N114)-(INDEX('APT Data'!$A112:$AF112,MATCH('Calcs - New values'!P$3,'APT Data'!$A$1:$AF$1,0))))*$A$1),'Calcs - ACA values'!N114*$A$1)</f>
        <v>460.04326000000003</v>
      </c>
      <c r="Q114" s="27">
        <f>IFERROR(INDEX('APT Data'!$A112:$AF112,MATCH('Calcs - New values'!Q$3,'APT Data'!$A$1:$AF$1,0))+((('Calcs - ACA values'!O114)-(INDEX('APT Data'!$A112:$AF112,MATCH('Calcs - New values'!Q$3,'APT Data'!$A$1:$AF$1,0))))*$A$1),'Calcs - ACA values'!O114*$A$1)</f>
        <v>651.08483999999999</v>
      </c>
      <c r="R114" s="27">
        <f>IFERROR(INDEX('APT Data'!$A112:$AF112,MATCH('Calcs - New values'!R$3,'APT Data'!$A$1:$AF$1,0))+((('Calcs - ACA values'!P114)-(INDEX('APT Data'!$A112:$AF112,MATCH('Calcs - New values'!R$3,'APT Data'!$A$1:$AF$1,0))))*$A$1),'Calcs - ACA values'!P114*$A$1)</f>
        <v>424.02188000000001</v>
      </c>
      <c r="S114" s="27">
        <f>IFERROR(INDEX('APT Data'!$A112:$AF112,MATCH('Calcs - New values'!S$3,'APT Data'!$A$1:$AF$1,0))+((('Calcs - ACA values'!Q114)-(INDEX('APT Data'!$A112:$AF112,MATCH('Calcs - New values'!S$3,'APT Data'!$A$1:$AF$1,0))))*$A$1),'Calcs - ACA values'!Q114*$A$1)</f>
        <v>600.01143999999999</v>
      </c>
      <c r="T114" s="27">
        <f>IFERROR(INDEX('APT Data'!$A112:$AF112,MATCH('Calcs - New values'!T$3,'APT Data'!$A$1:$AF$1,0))+((('Calcs - ACA values'!R114)-(INDEX('APT Data'!$A112:$AF112,MATCH('Calcs - New values'!T$3,'APT Data'!$A$1:$AF$1,0))))*$A$1),'Calcs - ACA values'!R114*$A$1)</f>
        <v>269.00168000000002</v>
      </c>
      <c r="U114" s="27">
        <f>IFERROR(INDEX('APT Data'!$A112:$AF112,MATCH('Calcs - New values'!U$3,'APT Data'!$A$1:$AF$1,0))+((('Calcs - ACA values'!S114)-(INDEX('APT Data'!$A112:$AF112,MATCH('Calcs - New values'!U$3,'APT Data'!$A$1:$AF$1,0))))*$A$1),'Calcs - ACA values'!S114*$A$1)</f>
        <v>429.03922</v>
      </c>
      <c r="V114" s="27">
        <f>IFERROR(INDEX('APT Data'!$A112:$AF112,MATCH('Calcs - New values'!V$3,'APT Data'!$A$1:$AF$1,0))+((('Calcs - ACA values'!T114)-(INDEX('APT Data'!$A112:$AF112,MATCH('Calcs - New values'!V$3,'APT Data'!$A$1:$AF$1,0))))*$A$1),'Calcs - ACA values'!T114*$A$1)</f>
        <v>222.04561999999999</v>
      </c>
      <c r="W114" s="27">
        <f>IFERROR(INDEX('APT Data'!$A112:$AF112,MATCH('Calcs - New values'!W$3,'APT Data'!$A$1:$AF$1,0))+((('Calcs - ACA values'!U114)-(INDEX('APT Data'!$A112:$AF112,MATCH('Calcs - New values'!W$3,'APT Data'!$A$1:$AF$1,0))))*$A$1),'Calcs - ACA values'!U114*$A$1)</f>
        <v>320.07508000000001</v>
      </c>
      <c r="X114" s="27">
        <f>IFERROR(INDEX('APT Data'!$A112:$AF112,MATCH('Calcs - New values'!X$3,'APT Data'!$A$1:$AF$1,0))+((('Calcs - ACA values'!V114)-(INDEX('APT Data'!$A112:$AF112,MATCH('Calcs - New values'!X$3,'APT Data'!$A$1:$AF$1,0))))*$A$1),'Calcs - ACA values'!V114*$A$1)</f>
        <v>1132.09746</v>
      </c>
      <c r="Y114" s="27">
        <f>IFERROR(INDEX('APT Data'!$A112:$AF112,MATCH('Calcs - New values'!Y$3,'APT Data'!$A$1:$AF$1,0))+((('Calcs - ACA values'!W114)-(INDEX('APT Data'!$A112:$AF112,MATCH('Calcs - New values'!Y$3,'APT Data'!$A$1:$AF$1,0))))*$A$1),'Calcs - ACA values'!W114*$A$1)</f>
        <v>1717.0568800000001</v>
      </c>
      <c r="Z114" s="27">
        <f>IFERROR(INDEX('APT Data'!$A112:$AF112,MATCH('Calcs - New values'!Z$3,'APT Data'!$A$1:$AF$1,0))+((('Calcs - ACA values'!X114)-(INDEX('APT Data'!$A112:$AF112,MATCH('Calcs - New values'!Z$3,'APT Data'!$A$1:$AF$1,0))))*$A$1),'Calcs - ACA values'!X114*$A$1)</f>
        <v>569.00739999999996</v>
      </c>
      <c r="AA114" s="27">
        <f>IFERROR(INDEX('APT Data'!$A112:$AF112,MATCH('Calcs - New values'!AA$3,'APT Data'!$A$1:$AF$1,0))+((('Calcs - ACA values'!Y114)-(INDEX('APT Data'!$A112:$AF112,MATCH('Calcs - New values'!AA$3,'APT Data'!$A$1:$AF$1,0))))*$A$1),'Calcs - ACA values'!Y114*$A$1)</f>
        <v>1536.04998</v>
      </c>
      <c r="AB114" s="27">
        <f>IFERROR(INDEX('APT Data'!$A112:$AF112,MATCH('Calcs - New values'!AB$3,'APT Data'!$A$1:$AF$1,0))+((('Calcs - ACA values'!Z114)-(INDEX('APT Data'!$A112:$AF112,MATCH('Calcs - New values'!AB$3,'APT Data'!$A$1:$AF$1,0))))*$A$1),'Calcs - ACA values'!Z114*$A$1)</f>
        <v>117124.0304</v>
      </c>
      <c r="AC114" s="27">
        <f>IFERROR(INDEX('APT Data'!$A112:$AF112,MATCH('Calcs - New values'!AC$3,'APT Data'!$A$1:$AF$1,0))+((('Calcs - ACA values'!AA114)-(INDEX('APT Data'!$A112:$AF112,MATCH('Calcs - New values'!AC$3,'APT Data'!$A$1:$AF$1,0))))*$A$1),'Calcs - ACA values'!AA114*$A$1)</f>
        <v>117124.0304</v>
      </c>
      <c r="AD114" s="27">
        <f>IFERROR(INDEX('APT Data'!$A112:$AF112,MATCH('Calcs - New values'!AD$3,'APT Data'!$A$1:$AF$1,0))+((('Calcs - ACA values'!AB114)-(INDEX('APT Data'!$A112:$AF112,MATCH('Calcs - New values'!AD$3,'APT Data'!$A$1:$AF$1,0))))*$A$1),'Calcs - ACA values'!AB114*$A$1)</f>
        <v>4656.0600000000004</v>
      </c>
      <c r="AE114" s="27">
        <f>IFERROR(INDEX('APT Data'!$A112:$AF112,MATCH('Calcs - New values'!AE$3,'APT Data'!$A$1:$AF$1,0))+((('Calcs - ACA values'!AC114)-(INDEX('APT Data'!$A112:$AF112,MATCH('Calcs - New values'!AE$3,'APT Data'!$A$1:$AF$1,0))))*$A$1),'Calcs - ACA values'!AC114*$A$1)</f>
        <v>7242.7600000000011</v>
      </c>
      <c r="AF114" s="27">
        <f>IFERROR(INDEX('APT Data'!$A112:$AF112,MATCH('Calcs - New values'!AF$3,'APT Data'!$A$1:$AF$1,0))+((('Calcs - ACA values'!AD114)-(INDEX('APT Data'!$A112:$AF112,MATCH('Calcs - New values'!AF$3,'APT Data'!$A$1:$AF$1,0))))*$A$1),'Calcs - ACA values'!AD114*$A$1)</f>
        <v>0</v>
      </c>
      <c r="AG114" s="27">
        <f>IFERROR(INDEX('APT Data'!$A112:$AF112,MATCH('Calcs - New values'!AG$3,'APT Data'!$A$1:$AF$1,0))+((('Calcs - ACA values'!AE114)-(INDEX('APT Data'!$A112:$AF112,MATCH('Calcs - New values'!AG$3,'APT Data'!$A$1:$AF$1,0))))*$A$1),'Calcs - ACA values'!AE114*$A$1)</f>
        <v>931.02120000000002</v>
      </c>
      <c r="AH114" s="27">
        <f>IFERROR(INDEX('APT Data'!$A112:$AF112,MATCH('Calcs - New values'!AH$3,'APT Data'!$A$1:$AF$1,0))+((('Calcs - ACA values'!AF114)-(INDEX('APT Data'!$A112:$AF112,MATCH('Calcs - New values'!AH$3,'APT Data'!$A$1:$AF$1,0))))*$A$1),'Calcs - ACA values'!AF114*$A$1)</f>
        <v>1334.0737200000001</v>
      </c>
    </row>
    <row r="115" spans="1:34" x14ac:dyDescent="0.35">
      <c r="A115" s="11">
        <v>871</v>
      </c>
      <c r="B115" s="11" t="b">
        <f>A115='Calcs - ACA values'!A115</f>
        <v>1</v>
      </c>
      <c r="C115" s="11" t="b">
        <f>A115='APT Data'!A113</f>
        <v>1</v>
      </c>
      <c r="D115" s="18" t="s">
        <v>116</v>
      </c>
      <c r="E115" s="27">
        <f>IFERROR(INDEX('APT Data'!$A113:$AF113,MATCH('Calcs - New values'!E$3,'APT Data'!$A$1:$AF$1,0))+((('Calcs - ACA values'!C115)-(INDEX('APT Data'!$A113:$AF113,MATCH('Calcs - New values'!E$3,'APT Data'!$A$1:$AF$1,0))))*$A$1),'Calcs - ACA values'!C115*$A$1)</f>
        <v>3442.5682831257814</v>
      </c>
      <c r="F115" s="27">
        <f>IFERROR(INDEX('APT Data'!$A113:$AF113,MATCH('Calcs - New values'!F$3,'APT Data'!$A$1:$AF$1,0))+((('Calcs - ACA values'!D115)-(INDEX('APT Data'!$A113:$AF113,MATCH('Calcs - New values'!F$3,'APT Data'!$A$1:$AF$1,0))))*$A$1),'Calcs - ACA values'!D115*$A$1)</f>
        <v>4854.6511097109178</v>
      </c>
      <c r="G115" s="27">
        <f>IFERROR(INDEX('APT Data'!$A113:$AF113,MATCH('Calcs - New values'!G$3,'APT Data'!$A$1:$AF$1,0))+((('Calcs - ACA values'!E115)-(INDEX('APT Data'!$A113:$AF113,MATCH('Calcs - New values'!G$3,'APT Data'!$A$1:$AF$1,0))))*$A$1),'Calcs - ACA values'!E115*$A$1)</f>
        <v>5470.8520046608446</v>
      </c>
      <c r="H115" s="27">
        <f>IFERROR(INDEX('APT Data'!$A113:$AF113,MATCH('Calcs - New values'!H$3,'APT Data'!$A$1:$AF$1,0))+((('Calcs - ACA values'!F115)-(INDEX('APT Data'!$A113:$AF113,MATCH('Calcs - New values'!H$3,'APT Data'!$A$1:$AF$1,0))))*$A$1),'Calcs - ACA values'!F115*$A$1)</f>
        <v>607.74005</v>
      </c>
      <c r="I115" s="27">
        <f>IFERROR(INDEX('APT Data'!$A113:$AF113,MATCH('Calcs - New values'!I$3,'APT Data'!$A$1:$AF$1,0))+((('Calcs - ACA values'!G115)-(INDEX('APT Data'!$A113:$AF113,MATCH('Calcs - New values'!I$3,'APT Data'!$A$1:$AF$1,0))))*$A$1),'Calcs - ACA values'!G115*$A$1)</f>
        <v>887.82996000000003</v>
      </c>
      <c r="J115" s="27">
        <f>IFERROR(INDEX('APT Data'!$A113:$AF113,MATCH('Calcs - New values'!J$3,'APT Data'!$A$1:$AF$1,0))+((('Calcs - ACA values'!H115)-(INDEX('APT Data'!$A113:$AF113,MATCH('Calcs - New values'!J$3,'APT Data'!$A$1:$AF$1,0))))*$A$1),'Calcs - ACA values'!H115*$A$1)</f>
        <v>486.19024000000002</v>
      </c>
      <c r="K115" s="27">
        <f>IFERROR(INDEX('APT Data'!$A113:$AF113,MATCH('Calcs - New values'!K$3,'APT Data'!$A$1:$AF$1,0))+((('Calcs - ACA values'!I115)-(INDEX('APT Data'!$A113:$AF113,MATCH('Calcs - New values'!K$3,'APT Data'!$A$1:$AF$1,0))))*$A$1),'Calcs - ACA values'!I115*$A$1)</f>
        <v>486.19024000000002</v>
      </c>
      <c r="L115" s="27">
        <f>IFERROR(INDEX('APT Data'!$A113:$AF113,MATCH('Calcs - New values'!L$3,'APT Data'!$A$1:$AF$1,0))+((('Calcs - ACA values'!J115)-(INDEX('APT Data'!$A113:$AF113,MATCH('Calcs - New values'!L$3,'APT Data'!$A$1:$AF$1,0))))*$A$1),'Calcs - ACA values'!J115*$A$1)</f>
        <v>655.30027999999993</v>
      </c>
      <c r="M115" s="27">
        <f>IFERROR(INDEX('APT Data'!$A113:$AF113,MATCH('Calcs - New values'!M$3,'APT Data'!$A$1:$AF$1,0))+((('Calcs - ACA values'!K115)-(INDEX('APT Data'!$A113:$AF113,MATCH('Calcs - New values'!M$3,'APT Data'!$A$1:$AF$1,0))))*$A$1),'Calcs - ACA values'!K115*$A$1)</f>
        <v>914.25031000000001</v>
      </c>
      <c r="N115" s="27">
        <f>IFERROR(INDEX('APT Data'!$A113:$AF113,MATCH('Calcs - New values'!N$3,'APT Data'!$A$1:$AF$1,0))+((('Calcs - ACA values'!L115)-(INDEX('APT Data'!$A113:$AF113,MATCH('Calcs - New values'!N$3,'APT Data'!$A$1:$AF$1,0))))*$A$1),'Calcs - ACA values'!L115*$A$1)</f>
        <v>502.04964999999999</v>
      </c>
      <c r="O115" s="27">
        <f>IFERROR(INDEX('APT Data'!$A113:$AF113,MATCH('Calcs - New values'!O$3,'APT Data'!$A$1:$AF$1,0))+((('Calcs - ACA values'!M115)-(INDEX('APT Data'!$A113:$AF113,MATCH('Calcs - New values'!O$3,'APT Data'!$A$1:$AF$1,0))))*$A$1),'Calcs - ACA values'!M115*$A$1)</f>
        <v>718.71992</v>
      </c>
      <c r="P115" s="27">
        <f>IFERROR(INDEX('APT Data'!$A113:$AF113,MATCH('Calcs - New values'!P$3,'APT Data'!$A$1:$AF$1,0))+((('Calcs - ACA values'!N115)-(INDEX('APT Data'!$A113:$AF113,MATCH('Calcs - New values'!P$3,'APT Data'!$A$1:$AF$1,0))))*$A$1),'Calcs - ACA values'!N115*$A$1)</f>
        <v>470.33983000000001</v>
      </c>
      <c r="Q115" s="27">
        <f>IFERROR(INDEX('APT Data'!$A113:$AF113,MATCH('Calcs - New values'!Q$3,'APT Data'!$A$1:$AF$1,0))+((('Calcs - ACA values'!O115)-(INDEX('APT Data'!$A113:$AF113,MATCH('Calcs - New values'!Q$3,'APT Data'!$A$1:$AF$1,0))))*$A$1),'Calcs - ACA values'!O115*$A$1)</f>
        <v>665.87022000000002</v>
      </c>
      <c r="R115" s="27">
        <f>IFERROR(INDEX('APT Data'!$A113:$AF113,MATCH('Calcs - New values'!R$3,'APT Data'!$A$1:$AF$1,0))+((('Calcs - ACA values'!P115)-(INDEX('APT Data'!$A113:$AF113,MATCH('Calcs - New values'!R$3,'APT Data'!$A$1:$AF$1,0))))*$A$1),'Calcs - ACA values'!P115*$A$1)</f>
        <v>433.34954000000005</v>
      </c>
      <c r="S115" s="27">
        <f>IFERROR(INDEX('APT Data'!$A113:$AF113,MATCH('Calcs - New values'!S$3,'APT Data'!$A$1:$AF$1,0))+((('Calcs - ACA values'!Q115)-(INDEX('APT Data'!$A113:$AF113,MATCH('Calcs - New values'!S$3,'APT Data'!$A$1:$AF$1,0))))*$A$1),'Calcs - ACA values'!Q115*$A$1)</f>
        <v>613.02951999999993</v>
      </c>
      <c r="T115" s="27">
        <f>IFERROR(INDEX('APT Data'!$A113:$AF113,MATCH('Calcs - New values'!T$3,'APT Data'!$A$1:$AF$1,0))+((('Calcs - ACA values'!R115)-(INDEX('APT Data'!$A113:$AF113,MATCH('Calcs - New values'!T$3,'APT Data'!$A$1:$AF$1,0))))*$A$1),'Calcs - ACA values'!R115*$A$1)</f>
        <v>274.80043999999998</v>
      </c>
      <c r="U115" s="27">
        <f>IFERROR(INDEX('APT Data'!$A113:$AF113,MATCH('Calcs - New values'!U$3,'APT Data'!$A$1:$AF$1,0))+((('Calcs - ACA values'!S115)-(INDEX('APT Data'!$A113:$AF113,MATCH('Calcs - New values'!U$3,'APT Data'!$A$1:$AF$1,0))))*$A$1),'Calcs - ACA values'!S115*$A$1)</f>
        <v>438.63000999999997</v>
      </c>
      <c r="V115" s="27">
        <f>IFERROR(INDEX('APT Data'!$A113:$AF113,MATCH('Calcs - New values'!V$3,'APT Data'!$A$1:$AF$1,0))+((('Calcs - ACA values'!T115)-(INDEX('APT Data'!$A113:$AF113,MATCH('Calcs - New values'!V$3,'APT Data'!$A$1:$AF$1,0))))*$A$1),'Calcs - ACA values'!T115*$A$1)</f>
        <v>227.24021000000002</v>
      </c>
      <c r="W115" s="27">
        <f>IFERROR(INDEX('APT Data'!$A113:$AF113,MATCH('Calcs - New values'!W$3,'APT Data'!$A$1:$AF$1,0))+((('Calcs - ACA values'!U115)-(INDEX('APT Data'!$A113:$AF113,MATCH('Calcs - New values'!W$3,'APT Data'!$A$1:$AF$1,0))))*$A$1),'Calcs - ACA values'!U115*$A$1)</f>
        <v>327.65013999999996</v>
      </c>
      <c r="X115" s="27">
        <f>IFERROR(INDEX('APT Data'!$A113:$AF113,MATCH('Calcs - New values'!X$3,'APT Data'!$A$1:$AF$1,0))+((('Calcs - ACA values'!V115)-(INDEX('APT Data'!$A113:$AF113,MATCH('Calcs - New values'!X$3,'APT Data'!$A$1:$AF$1,0))))*$A$1),'Calcs - ACA values'!V115*$A$1)</f>
        <v>1157.3499299999999</v>
      </c>
      <c r="Y115" s="27">
        <f>IFERROR(INDEX('APT Data'!$A113:$AF113,MATCH('Calcs - New values'!Y$3,'APT Data'!$A$1:$AF$1,0))+((('Calcs - ACA values'!W115)-(INDEX('APT Data'!$A113:$AF113,MATCH('Calcs - New values'!Y$3,'APT Data'!$A$1:$AF$1,0))))*$A$1),'Calcs - ACA values'!W115*$A$1)</f>
        <v>1754.5200399999999</v>
      </c>
      <c r="Z115" s="27">
        <f>IFERROR(INDEX('APT Data'!$A113:$AF113,MATCH('Calcs - New values'!Z$3,'APT Data'!$A$1:$AF$1,0))+((('Calcs - ACA values'!X115)-(INDEX('APT Data'!$A113:$AF113,MATCH('Calcs - New values'!Z$3,'APT Data'!$A$1:$AF$1,0))))*$A$1),'Calcs - ACA values'!X115*$A$1)</f>
        <v>581.31970000000001</v>
      </c>
      <c r="AA115" s="27">
        <f>IFERROR(INDEX('APT Data'!$A113:$AF113,MATCH('Calcs - New values'!AA$3,'APT Data'!$A$1:$AF$1,0))+((('Calcs - ACA values'!Y115)-(INDEX('APT Data'!$A113:$AF113,MATCH('Calcs - New values'!AA$3,'APT Data'!$A$1:$AF$1,0))))*$A$1),'Calcs - ACA values'!Y115*$A$1)</f>
        <v>1569.5595899999998</v>
      </c>
      <c r="AB115" s="27">
        <f>IFERROR(INDEX('APT Data'!$A113:$AF113,MATCH('Calcs - New values'!AB$3,'APT Data'!$A$1:$AF$1,0))+((('Calcs - ACA values'!Z115)-(INDEX('APT Data'!$A113:$AF113,MATCH('Calcs - New values'!AB$3,'APT Data'!$A$1:$AF$1,0))))*$A$1),'Calcs - ACA values'!Z115*$A$1)</f>
        <v>124507.53019999999</v>
      </c>
      <c r="AC115" s="27">
        <f>IFERROR(INDEX('APT Data'!$A113:$AF113,MATCH('Calcs - New values'!AC$3,'APT Data'!$A$1:$AF$1,0))+((('Calcs - ACA values'!AA115)-(INDEX('APT Data'!$A113:$AF113,MATCH('Calcs - New values'!AC$3,'APT Data'!$A$1:$AF$1,0))))*$A$1),'Calcs - ACA values'!AA115*$A$1)</f>
        <v>124507.53019999999</v>
      </c>
      <c r="AD115" s="27">
        <f>IFERROR(INDEX('APT Data'!$A113:$AF113,MATCH('Calcs - New values'!AD$3,'APT Data'!$A$1:$AF$1,0))+((('Calcs - ACA values'!AB115)-(INDEX('APT Data'!$A113:$AF113,MATCH('Calcs - New values'!AD$3,'APT Data'!$A$1:$AF$1,0))))*$A$1),'Calcs - ACA values'!AB115*$A$1)</f>
        <v>4756.2300000000005</v>
      </c>
      <c r="AE115" s="27">
        <f>IFERROR(INDEX('APT Data'!$A113:$AF113,MATCH('Calcs - New values'!AE$3,'APT Data'!$A$1:$AF$1,0))+((('Calcs - ACA values'!AC115)-(INDEX('APT Data'!$A113:$AF113,MATCH('Calcs - New values'!AE$3,'APT Data'!$A$1:$AF$1,0))))*$A$1),'Calcs - ACA values'!AC115*$A$1)</f>
        <v>7398.5800000000008</v>
      </c>
      <c r="AF115" s="27">
        <f>IFERROR(INDEX('APT Data'!$A113:$AF113,MATCH('Calcs - New values'!AF$3,'APT Data'!$A$1:$AF$1,0))+((('Calcs - ACA values'!AD115)-(INDEX('APT Data'!$A113:$AF113,MATCH('Calcs - New values'!AF$3,'APT Data'!$A$1:$AF$1,0))))*$A$1),'Calcs - ACA values'!AD115*$A$1)</f>
        <v>0</v>
      </c>
      <c r="AG115" s="27">
        <f>IFERROR(INDEX('APT Data'!$A113:$AF113,MATCH('Calcs - New values'!AG$3,'APT Data'!$A$1:$AF$1,0))+((('Calcs - ACA values'!AE115)-(INDEX('APT Data'!$A113:$AF113,MATCH('Calcs - New values'!AG$3,'APT Data'!$A$1:$AF$1,0))))*$A$1),'Calcs - ACA values'!AE115*$A$1)</f>
        <v>95.124600000000001</v>
      </c>
      <c r="AH115" s="27">
        <f>IFERROR(INDEX('APT Data'!$A113:$AF113,MATCH('Calcs - New values'!AH$3,'APT Data'!$A$1:$AF$1,0))+((('Calcs - ACA values'!AF115)-(INDEX('APT Data'!$A113:$AF113,MATCH('Calcs - New values'!AH$3,'APT Data'!$A$1:$AF$1,0))))*$A$1),'Calcs - ACA values'!AF115*$A$1)</f>
        <v>136.34526000000002</v>
      </c>
    </row>
    <row r="116" spans="1:34" x14ac:dyDescent="0.35">
      <c r="A116" s="11">
        <v>872</v>
      </c>
      <c r="B116" s="11" t="b">
        <f>A116='Calcs - ACA values'!A116</f>
        <v>1</v>
      </c>
      <c r="C116" s="11" t="b">
        <f>A116='APT Data'!A114</f>
        <v>1</v>
      </c>
      <c r="D116" s="18" t="s">
        <v>117</v>
      </c>
      <c r="E116" s="27">
        <f>IFERROR(INDEX('APT Data'!$A114:$AF114,MATCH('Calcs - New values'!E$3,'APT Data'!$A$1:$AF$1,0))+((('Calcs - ACA values'!C116)-(INDEX('APT Data'!$A114:$AF114,MATCH('Calcs - New values'!E$3,'APT Data'!$A$1:$AF$1,0))))*$A$1),'Calcs - ACA values'!C116*$A$1)</f>
        <v>3336.5551139999998</v>
      </c>
      <c r="F116" s="27">
        <f>IFERROR(INDEX('APT Data'!$A114:$AF114,MATCH('Calcs - New values'!F$3,'APT Data'!$A$1:$AF$1,0))+((('Calcs - ACA values'!D116)-(INDEX('APT Data'!$A114:$AF114,MATCH('Calcs - New values'!F$3,'APT Data'!$A$1:$AF$1,0))))*$A$1),'Calcs - ACA values'!D116*$A$1)</f>
        <v>4644.3331964999998</v>
      </c>
      <c r="G116" s="27">
        <f>IFERROR(INDEX('APT Data'!$A114:$AF114,MATCH('Calcs - New values'!G$3,'APT Data'!$A$1:$AF$1,0))+((('Calcs - ACA values'!E116)-(INDEX('APT Data'!$A114:$AF114,MATCH('Calcs - New values'!G$3,'APT Data'!$A$1:$AF$1,0))))*$A$1),'Calcs - ACA values'!E116*$A$1)</f>
        <v>5395.2594550000003</v>
      </c>
      <c r="H116" s="27">
        <f>IFERROR(INDEX('APT Data'!$A114:$AF114,MATCH('Calcs - New values'!H$3,'APT Data'!$A$1:$AF$1,0))+((('Calcs - ACA values'!F116)-(INDEX('APT Data'!$A114:$AF114,MATCH('Calcs - New values'!H$3,'APT Data'!$A$1:$AF$1,0))))*$A$1),'Calcs - ACA values'!F116*$A$1)</f>
        <v>610.33010000000002</v>
      </c>
      <c r="I116" s="27">
        <f>IFERROR(INDEX('APT Data'!$A114:$AF114,MATCH('Calcs - New values'!I$3,'APT Data'!$A$1:$AF$1,0))+((('Calcs - ACA values'!G116)-(INDEX('APT Data'!$A114:$AF114,MATCH('Calcs - New values'!I$3,'APT Data'!$A$1:$AF$1,0))))*$A$1),'Calcs - ACA values'!G116*$A$1)</f>
        <v>816.94812000000002</v>
      </c>
      <c r="J116" s="27">
        <f>IFERROR(INDEX('APT Data'!$A114:$AF114,MATCH('Calcs - New values'!J$3,'APT Data'!$A$1:$AF$1,0))+((('Calcs - ACA values'!H116)-(INDEX('APT Data'!$A114:$AF114,MATCH('Calcs - New values'!J$3,'APT Data'!$A$1:$AF$1,0))))*$A$1),'Calcs - ACA values'!H116*$A$1)</f>
        <v>47.595280000000002</v>
      </c>
      <c r="K116" s="27">
        <f>IFERROR(INDEX('APT Data'!$A114:$AF114,MATCH('Calcs - New values'!K$3,'APT Data'!$A$1:$AF$1,0))+((('Calcs - ACA values'!I116)-(INDEX('APT Data'!$A114:$AF114,MATCH('Calcs - New values'!K$3,'APT Data'!$A$1:$AF$1,0))))*$A$1),'Calcs - ACA values'!I116*$A$1)</f>
        <v>47.595280000000002</v>
      </c>
      <c r="L116" s="27">
        <f>IFERROR(INDEX('APT Data'!$A114:$AF114,MATCH('Calcs - New values'!L$3,'APT Data'!$A$1:$AF$1,0))+((('Calcs - ACA values'!J116)-(INDEX('APT Data'!$A114:$AF114,MATCH('Calcs - New values'!L$3,'APT Data'!$A$1:$AF$1,0))))*$A$1),'Calcs - ACA values'!J116*$A$1)</f>
        <v>783.76316000000008</v>
      </c>
      <c r="M116" s="27">
        <f>IFERROR(INDEX('APT Data'!$A114:$AF114,MATCH('Calcs - New values'!M$3,'APT Data'!$A$1:$AF$1,0))+((('Calcs - ACA values'!K116)-(INDEX('APT Data'!$A114:$AF114,MATCH('Calcs - New values'!M$3,'APT Data'!$A$1:$AF$1,0))))*$A$1),'Calcs - ACA values'!K116*$A$1)</f>
        <v>867.99982</v>
      </c>
      <c r="N116" s="27">
        <f>IFERROR(INDEX('APT Data'!$A114:$AF114,MATCH('Calcs - New values'!N$3,'APT Data'!$A$1:$AF$1,0))+((('Calcs - ACA values'!L116)-(INDEX('APT Data'!$A114:$AF114,MATCH('Calcs - New values'!N$3,'APT Data'!$A$1:$AF$1,0))))*$A$1),'Calcs - ACA values'!L116*$A$1)</f>
        <v>558.50229999999999</v>
      </c>
      <c r="O116" s="27">
        <f>IFERROR(INDEX('APT Data'!$A114:$AF114,MATCH('Calcs - New values'!O$3,'APT Data'!$A$1:$AF$1,0))+((('Calcs - ACA values'!M116)-(INDEX('APT Data'!$A114:$AF114,MATCH('Calcs - New values'!O$3,'APT Data'!$A$1:$AF$1,0))))*$A$1),'Calcs - ACA values'!M116*$A$1)</f>
        <v>699.89923999999996</v>
      </c>
      <c r="P116" s="27">
        <f>IFERROR(INDEX('APT Data'!$A114:$AF114,MATCH('Calcs - New values'!P$3,'APT Data'!$A$1:$AF$1,0))+((('Calcs - ACA values'!N116)-(INDEX('APT Data'!$A114:$AF114,MATCH('Calcs - New values'!P$3,'APT Data'!$A$1:$AF$1,0))))*$A$1),'Calcs - ACA values'!N116*$A$1)</f>
        <v>479.69925999999998</v>
      </c>
      <c r="Q116" s="27">
        <f>IFERROR(INDEX('APT Data'!$A114:$AF114,MATCH('Calcs - New values'!Q$3,'APT Data'!$A$1:$AF$1,0))+((('Calcs - ACA values'!O116)-(INDEX('APT Data'!$A114:$AF114,MATCH('Calcs - New values'!Q$3,'APT Data'!$A$1:$AF$1,0))))*$A$1),'Calcs - ACA values'!O116*$A$1)</f>
        <v>602.34984000000009</v>
      </c>
      <c r="R116" s="27">
        <f>IFERROR(INDEX('APT Data'!$A114:$AF114,MATCH('Calcs - New values'!R$3,'APT Data'!$A$1:$AF$1,0))+((('Calcs - ACA values'!P116)-(INDEX('APT Data'!$A114:$AF114,MATCH('Calcs - New values'!R$3,'APT Data'!$A$1:$AF$1,0))))*$A$1),'Calcs - ACA values'!P116*$A$1)</f>
        <v>398.87588</v>
      </c>
      <c r="S116" s="27">
        <f>IFERROR(INDEX('APT Data'!$A114:$AF114,MATCH('Calcs - New values'!S$3,'APT Data'!$A$1:$AF$1,0))+((('Calcs - ACA values'!Q116)-(INDEX('APT Data'!$A114:$AF114,MATCH('Calcs - New values'!S$3,'APT Data'!$A$1:$AF$1,0))))*$A$1),'Calcs - ACA values'!Q116*$A$1)</f>
        <v>504.80944000000005</v>
      </c>
      <c r="T116" s="27">
        <f>IFERROR(INDEX('APT Data'!$A114:$AF114,MATCH('Calcs - New values'!T$3,'APT Data'!$A$1:$AF$1,0))+((('Calcs - ACA values'!R116)-(INDEX('APT Data'!$A114:$AF114,MATCH('Calcs - New values'!T$3,'APT Data'!$A$1:$AF$1,0))))*$A$1),'Calcs - ACA values'!R116*$A$1)</f>
        <v>288.33368000000002</v>
      </c>
      <c r="U116" s="27">
        <f>IFERROR(INDEX('APT Data'!$A114:$AF114,MATCH('Calcs - New values'!U$3,'APT Data'!$A$1:$AF$1,0))+((('Calcs - ACA values'!S116)-(INDEX('APT Data'!$A114:$AF114,MATCH('Calcs - New values'!U$3,'APT Data'!$A$1:$AF$1,0))))*$A$1),'Calcs - ACA values'!S116*$A$1)</f>
        <v>380.21422000000001</v>
      </c>
      <c r="V116" s="27">
        <f>IFERROR(INDEX('APT Data'!$A114:$AF114,MATCH('Calcs - New values'!V$3,'APT Data'!$A$1:$AF$1,0))+((('Calcs - ACA values'!T116)-(INDEX('APT Data'!$A114:$AF114,MATCH('Calcs - New values'!V$3,'APT Data'!$A$1:$AF$1,0))))*$A$1),'Calcs - ACA values'!T116*$A$1)</f>
        <v>236.82361999999998</v>
      </c>
      <c r="W116" s="27">
        <f>IFERROR(INDEX('APT Data'!$A114:$AF114,MATCH('Calcs - New values'!W$3,'APT Data'!$A$1:$AF$1,0))+((('Calcs - ACA values'!U116)-(INDEX('APT Data'!$A114:$AF114,MATCH('Calcs - New values'!W$3,'APT Data'!$A$1:$AF$1,0))))*$A$1),'Calcs - ACA values'!U116*$A$1)</f>
        <v>299.15908000000002</v>
      </c>
      <c r="X116" s="27">
        <f>IFERROR(INDEX('APT Data'!$A114:$AF114,MATCH('Calcs - New values'!X$3,'APT Data'!$A$1:$AF$1,0))+((('Calcs - ACA values'!V116)-(INDEX('APT Data'!$A114:$AF114,MATCH('Calcs - New values'!X$3,'APT Data'!$A$1:$AF$1,0))))*$A$1),'Calcs - ACA values'!V116*$A$1)</f>
        <v>921.79446000000007</v>
      </c>
      <c r="Y116" s="27">
        <f>IFERROR(INDEX('APT Data'!$A114:$AF114,MATCH('Calcs - New values'!Y$3,'APT Data'!$A$1:$AF$1,0))+((('Calcs - ACA values'!W116)-(INDEX('APT Data'!$A114:$AF114,MATCH('Calcs - New values'!Y$3,'APT Data'!$A$1:$AF$1,0))))*$A$1),'Calcs - ACA values'!W116*$A$1)</f>
        <v>1411.67788</v>
      </c>
      <c r="Z116" s="27">
        <f>IFERROR(INDEX('APT Data'!$A114:$AF114,MATCH('Calcs - New values'!Z$3,'APT Data'!$A$1:$AF$1,0))+((('Calcs - ACA values'!X116)-(INDEX('APT Data'!$A114:$AF114,MATCH('Calcs - New values'!Z$3,'APT Data'!$A$1:$AF$1,0))))*$A$1),'Calcs - ACA values'!X116*$A$1)</f>
        <v>376.0924</v>
      </c>
      <c r="AA116" s="27">
        <f>IFERROR(INDEX('APT Data'!$A114:$AF114,MATCH('Calcs - New values'!AA$3,'APT Data'!$A$1:$AF$1,0))+((('Calcs - ACA values'!Y116)-(INDEX('APT Data'!$A114:$AF114,MATCH('Calcs - New values'!AA$3,'APT Data'!$A$1:$AF$1,0))))*$A$1),'Calcs - ACA values'!Y116*$A$1)</f>
        <v>1370.2159799999999</v>
      </c>
      <c r="AB116" s="27">
        <f>IFERROR(INDEX('APT Data'!$A114:$AF114,MATCH('Calcs - New values'!AB$3,'APT Data'!$A$1:$AF$1,0))+((('Calcs - ACA values'!Z116)-(INDEX('APT Data'!$A114:$AF114,MATCH('Calcs - New values'!AB$3,'APT Data'!$A$1:$AF$1,0))))*$A$1),'Calcs - ACA values'!Z116*$A$1)</f>
        <v>133688.53039999999</v>
      </c>
      <c r="AC116" s="27">
        <f>IFERROR(INDEX('APT Data'!$A114:$AF114,MATCH('Calcs - New values'!AC$3,'APT Data'!$A$1:$AF$1,0))+((('Calcs - ACA values'!AA116)-(INDEX('APT Data'!$A114:$AF114,MATCH('Calcs - New values'!AC$3,'APT Data'!$A$1:$AF$1,0))))*$A$1),'Calcs - ACA values'!AA116*$A$1)</f>
        <v>133688.53039999999</v>
      </c>
      <c r="AD116" s="27">
        <f>IFERROR(INDEX('APT Data'!$A114:$AF114,MATCH('Calcs - New values'!AD$3,'APT Data'!$A$1:$AF$1,0))+((('Calcs - ACA values'!AB116)-(INDEX('APT Data'!$A114:$AF114,MATCH('Calcs - New values'!AD$3,'APT Data'!$A$1:$AF$1,0))))*$A$1),'Calcs - ACA values'!AB116*$A$1)</f>
        <v>4656.0600000000004</v>
      </c>
      <c r="AE116" s="27">
        <f>IFERROR(INDEX('APT Data'!$A114:$AF114,MATCH('Calcs - New values'!AE$3,'APT Data'!$A$1:$AF$1,0))+((('Calcs - ACA values'!AC116)-(INDEX('APT Data'!$A114:$AF114,MATCH('Calcs - New values'!AE$3,'APT Data'!$A$1:$AF$1,0))))*$A$1),'Calcs - ACA values'!AC116*$A$1)</f>
        <v>7242.7600000000011</v>
      </c>
      <c r="AF116" s="27">
        <f>IFERROR(INDEX('APT Data'!$A114:$AF114,MATCH('Calcs - New values'!AF$3,'APT Data'!$A$1:$AF$1,0))+((('Calcs - ACA values'!AD116)-(INDEX('APT Data'!$A114:$AF114,MATCH('Calcs - New values'!AF$3,'APT Data'!$A$1:$AF$1,0))))*$A$1),'Calcs - ACA values'!AD116*$A$1)</f>
        <v>0</v>
      </c>
      <c r="AG116" s="27">
        <f>IFERROR(INDEX('APT Data'!$A114:$AF114,MATCH('Calcs - New values'!AG$3,'APT Data'!$A$1:$AF$1,0))+((('Calcs - ACA values'!AE116)-(INDEX('APT Data'!$A114:$AF114,MATCH('Calcs - New values'!AG$3,'APT Data'!$A$1:$AF$1,0))))*$A$1),'Calcs - ACA values'!AE116*$A$1)</f>
        <v>2197.1052</v>
      </c>
      <c r="AH116" s="27">
        <f>IFERROR(INDEX('APT Data'!$A114:$AF114,MATCH('Calcs - New values'!AH$3,'APT Data'!$A$1:$AF$1,0))+((('Calcs - ACA values'!AF116)-(INDEX('APT Data'!$A114:$AF114,MATCH('Calcs - New values'!AH$3,'APT Data'!$A$1:$AF$1,0))))*$A$1),'Calcs - ACA values'!AF116*$A$1)</f>
        <v>2354.4577200000003</v>
      </c>
    </row>
    <row r="117" spans="1:34" x14ac:dyDescent="0.35">
      <c r="A117" s="11">
        <v>873</v>
      </c>
      <c r="B117" s="11" t="b">
        <f>A117='Calcs - ACA values'!A117</f>
        <v>1</v>
      </c>
      <c r="C117" s="11" t="b">
        <f>A117='APT Data'!A115</f>
        <v>1</v>
      </c>
      <c r="D117" s="18" t="s">
        <v>118</v>
      </c>
      <c r="E117" s="27">
        <f>IFERROR(INDEX('APT Data'!$A115:$AF115,MATCH('Calcs - New values'!E$3,'APT Data'!$A$1:$AF$1,0))+((('Calcs - ACA values'!C117)-(INDEX('APT Data'!$A115:$AF115,MATCH('Calcs - New values'!E$3,'APT Data'!$A$1:$AF$1,0))))*$A$1),'Calcs - ACA values'!C117*$A$1)</f>
        <v>3127.003686</v>
      </c>
      <c r="F117" s="27">
        <f>IFERROR(INDEX('APT Data'!$A115:$AF115,MATCH('Calcs - New values'!F$3,'APT Data'!$A$1:$AF$1,0))+((('Calcs - ACA values'!D117)-(INDEX('APT Data'!$A115:$AF115,MATCH('Calcs - New values'!F$3,'APT Data'!$A$1:$AF$1,0))))*$A$1),'Calcs - ACA values'!D117*$A$1)</f>
        <v>4409.6459279999999</v>
      </c>
      <c r="G117" s="27">
        <f>IFERROR(INDEX('APT Data'!$A115:$AF115,MATCH('Calcs - New values'!G$3,'APT Data'!$A$1:$AF$1,0))+((('Calcs - ACA values'!E117)-(INDEX('APT Data'!$A115:$AF115,MATCH('Calcs - New values'!G$3,'APT Data'!$A$1:$AF$1,0))))*$A$1),'Calcs - ACA values'!E117*$A$1)</f>
        <v>4969.3625659999998</v>
      </c>
      <c r="H117" s="27">
        <f>IFERROR(INDEX('APT Data'!$A115:$AF115,MATCH('Calcs - New values'!H$3,'APT Data'!$A$1:$AF$1,0))+((('Calcs - ACA values'!F117)-(INDEX('APT Data'!$A115:$AF115,MATCH('Calcs - New values'!H$3,'APT Data'!$A$1:$AF$1,0))))*$A$1),'Calcs - ACA values'!F117*$A$1)</f>
        <v>575.73715000000004</v>
      </c>
      <c r="I117" s="27">
        <f>IFERROR(INDEX('APT Data'!$A115:$AF115,MATCH('Calcs - New values'!I$3,'APT Data'!$A$1:$AF$1,0))+((('Calcs - ACA values'!G117)-(INDEX('APT Data'!$A115:$AF115,MATCH('Calcs - New values'!I$3,'APT Data'!$A$1:$AF$1,0))))*$A$1),'Calcs - ACA values'!G117*$A$1)</f>
        <v>841.07687999999996</v>
      </c>
      <c r="J117" s="27">
        <f>IFERROR(INDEX('APT Data'!$A115:$AF115,MATCH('Calcs - New values'!J$3,'APT Data'!$A$1:$AF$1,0))+((('Calcs - ACA values'!H117)-(INDEX('APT Data'!$A115:$AF115,MATCH('Calcs - New values'!J$3,'APT Data'!$A$1:$AF$1,0))))*$A$1),'Calcs - ACA values'!H117*$A$1)</f>
        <v>460.58972</v>
      </c>
      <c r="K117" s="27">
        <f>IFERROR(INDEX('APT Data'!$A115:$AF115,MATCH('Calcs - New values'!K$3,'APT Data'!$A$1:$AF$1,0))+((('Calcs - ACA values'!I117)-(INDEX('APT Data'!$A115:$AF115,MATCH('Calcs - New values'!K$3,'APT Data'!$A$1:$AF$1,0))))*$A$1),'Calcs - ACA values'!I117*$A$1)</f>
        <v>460.58972</v>
      </c>
      <c r="L117" s="27">
        <f>IFERROR(INDEX('APT Data'!$A115:$AF115,MATCH('Calcs - New values'!L$3,'APT Data'!$A$1:$AF$1,0))+((('Calcs - ACA values'!J117)-(INDEX('APT Data'!$A115:$AF115,MATCH('Calcs - New values'!L$3,'APT Data'!$A$1:$AF$1,0))))*$A$1),'Calcs - ACA values'!J117*$A$1)</f>
        <v>620.79484000000002</v>
      </c>
      <c r="M117" s="27">
        <f>IFERROR(INDEX('APT Data'!$A115:$AF115,MATCH('Calcs - New values'!M$3,'APT Data'!$A$1:$AF$1,0))+((('Calcs - ACA values'!K117)-(INDEX('APT Data'!$A115:$AF115,MATCH('Calcs - New values'!M$3,'APT Data'!$A$1:$AF$1,0))))*$A$1),'Calcs - ACA values'!K117*$A$1)</f>
        <v>866.10892999999999</v>
      </c>
      <c r="N117" s="27">
        <f>IFERROR(INDEX('APT Data'!$A115:$AF115,MATCH('Calcs - New values'!N$3,'APT Data'!$A$1:$AF$1,0))+((('Calcs - ACA values'!L117)-(INDEX('APT Data'!$A115:$AF115,MATCH('Calcs - New values'!N$3,'APT Data'!$A$1:$AF$1,0))))*$A$1),'Calcs - ACA values'!L117*$A$1)</f>
        <v>475.60894999999999</v>
      </c>
      <c r="O117" s="27">
        <f>IFERROR(INDEX('APT Data'!$A115:$AF115,MATCH('Calcs - New values'!O$3,'APT Data'!$A$1:$AF$1,0))+((('Calcs - ACA values'!M117)-(INDEX('APT Data'!$A115:$AF115,MATCH('Calcs - New values'!O$3,'APT Data'!$A$1:$AF$1,0))))*$A$1),'Calcs - ACA values'!M117*$A$1)</f>
        <v>680.87175999999999</v>
      </c>
      <c r="P117" s="27">
        <f>IFERROR(INDEX('APT Data'!$A115:$AF115,MATCH('Calcs - New values'!P$3,'APT Data'!$A$1:$AF$1,0))+((('Calcs - ACA values'!N117)-(INDEX('APT Data'!$A115:$AF115,MATCH('Calcs - New values'!P$3,'APT Data'!$A$1:$AF$1,0))))*$A$1),'Calcs - ACA values'!N117*$A$1)</f>
        <v>445.57049000000001</v>
      </c>
      <c r="Q117" s="27">
        <f>IFERROR(INDEX('APT Data'!$A115:$AF115,MATCH('Calcs - New values'!Q$3,'APT Data'!$A$1:$AF$1,0))+((('Calcs - ACA values'!O117)-(INDEX('APT Data'!$A115:$AF115,MATCH('Calcs - New values'!Q$3,'APT Data'!$A$1:$AF$1,0))))*$A$1),'Calcs - ACA values'!O117*$A$1)</f>
        <v>630.80765999999994</v>
      </c>
      <c r="R117" s="27">
        <f>IFERROR(INDEX('APT Data'!$A115:$AF115,MATCH('Calcs - New values'!R$3,'APT Data'!$A$1:$AF$1,0))+((('Calcs - ACA values'!P117)-(INDEX('APT Data'!$A115:$AF115,MATCH('Calcs - New values'!R$3,'APT Data'!$A$1:$AF$1,0))))*$A$1),'Calcs - ACA values'!P117*$A$1)</f>
        <v>410.52562</v>
      </c>
      <c r="S117" s="27">
        <f>IFERROR(INDEX('APT Data'!$A115:$AF115,MATCH('Calcs - New values'!S$3,'APT Data'!$A$1:$AF$1,0))+((('Calcs - ACA values'!Q117)-(INDEX('APT Data'!$A115:$AF115,MATCH('Calcs - New values'!S$3,'APT Data'!$A$1:$AF$1,0))))*$A$1),'Calcs - ACA values'!Q117*$A$1)</f>
        <v>580.74356</v>
      </c>
      <c r="T117" s="27">
        <f>IFERROR(INDEX('APT Data'!$A115:$AF115,MATCH('Calcs - New values'!T$3,'APT Data'!$A$1:$AF$1,0))+((('Calcs - ACA values'!R117)-(INDEX('APT Data'!$A115:$AF115,MATCH('Calcs - New values'!T$3,'APT Data'!$A$1:$AF$1,0))))*$A$1),'Calcs - ACA values'!R117*$A$1)</f>
        <v>260.33332000000001</v>
      </c>
      <c r="U117" s="27">
        <f>IFERROR(INDEX('APT Data'!$A115:$AF115,MATCH('Calcs - New values'!U$3,'APT Data'!$A$1:$AF$1,0))+((('Calcs - ACA values'!S117)-(INDEX('APT Data'!$A115:$AF115,MATCH('Calcs - New values'!U$3,'APT Data'!$A$1:$AF$1,0))))*$A$1),'Calcs - ACA values'!S117*$A$1)</f>
        <v>415.53203000000002</v>
      </c>
      <c r="V117" s="27">
        <f>IFERROR(INDEX('APT Data'!$A115:$AF115,MATCH('Calcs - New values'!V$3,'APT Data'!$A$1:$AF$1,0))+((('Calcs - ACA values'!T117)-(INDEX('APT Data'!$A115:$AF115,MATCH('Calcs - New values'!V$3,'APT Data'!$A$1:$AF$1,0))))*$A$1),'Calcs - ACA values'!T117*$A$1)</f>
        <v>215.27563000000001</v>
      </c>
      <c r="W117" s="27">
        <f>IFERROR(INDEX('APT Data'!$A115:$AF115,MATCH('Calcs - New values'!W$3,'APT Data'!$A$1:$AF$1,0))+((('Calcs - ACA values'!U117)-(INDEX('APT Data'!$A115:$AF115,MATCH('Calcs - New values'!W$3,'APT Data'!$A$1:$AF$1,0))))*$A$1),'Calcs - ACA values'!U117*$A$1)</f>
        <v>310.39742000000001</v>
      </c>
      <c r="X117" s="27">
        <f>IFERROR(INDEX('APT Data'!$A115:$AF115,MATCH('Calcs - New values'!X$3,'APT Data'!$A$1:$AF$1,0))+((('Calcs - ACA values'!V117)-(INDEX('APT Data'!$A115:$AF115,MATCH('Calcs - New values'!X$3,'APT Data'!$A$1:$AF$1,0))))*$A$1),'Calcs - ACA values'!V117*$A$1)</f>
        <v>1096.4037900000001</v>
      </c>
      <c r="Y117" s="27">
        <f>IFERROR(INDEX('APT Data'!$A115:$AF115,MATCH('Calcs - New values'!Y$3,'APT Data'!$A$1:$AF$1,0))+((('Calcs - ACA values'!W117)-(INDEX('APT Data'!$A115:$AF115,MATCH('Calcs - New values'!Y$3,'APT Data'!$A$1:$AF$1,0))))*$A$1),'Calcs - ACA values'!W117*$A$1)</f>
        <v>1662.1281200000001</v>
      </c>
      <c r="Z117" s="27">
        <f>IFERROR(INDEX('APT Data'!$A115:$AF115,MATCH('Calcs - New values'!Z$3,'APT Data'!$A$1:$AF$1,0))+((('Calcs - ACA values'!X117)-(INDEX('APT Data'!$A115:$AF115,MATCH('Calcs - New values'!Z$3,'APT Data'!$A$1:$AF$1,0))))*$A$1),'Calcs - ACA values'!X117*$A$1)</f>
        <v>550.70510000000002</v>
      </c>
      <c r="AA117" s="27">
        <f>IFERROR(INDEX('APT Data'!$A115:$AF115,MATCH('Calcs - New values'!AA$3,'APT Data'!$A$1:$AF$1,0))+((('Calcs - ACA values'!Y117)-(INDEX('APT Data'!$A115:$AF115,MATCH('Calcs - New values'!AA$3,'APT Data'!$A$1:$AF$1,0))))*$A$1),'Calcs - ACA values'!Y117*$A$1)</f>
        <v>1486.9037699999999</v>
      </c>
      <c r="AB117" s="27">
        <f>IFERROR(INDEX('APT Data'!$A115:$AF115,MATCH('Calcs - New values'!AB$3,'APT Data'!$A$1:$AF$1,0))+((('Calcs - ACA values'!Z117)-(INDEX('APT Data'!$A115:$AF115,MATCH('Calcs - New values'!AB$3,'APT Data'!$A$1:$AF$1,0))))*$A$1),'Calcs - ACA values'!Z117*$A$1)</f>
        <v>117951.0196</v>
      </c>
      <c r="AC117" s="27">
        <f>IFERROR(INDEX('APT Data'!$A115:$AF115,MATCH('Calcs - New values'!AC$3,'APT Data'!$A$1:$AF$1,0))+((('Calcs - ACA values'!AA117)-(INDEX('APT Data'!$A115:$AF115,MATCH('Calcs - New values'!AC$3,'APT Data'!$A$1:$AF$1,0))))*$A$1),'Calcs - ACA values'!AA117*$A$1)</f>
        <v>117951.0196</v>
      </c>
      <c r="AD117" s="27">
        <f>IFERROR(INDEX('APT Data'!$A115:$AF115,MATCH('Calcs - New values'!AD$3,'APT Data'!$A$1:$AF$1,0))+((('Calcs - ACA values'!AB117)-(INDEX('APT Data'!$A115:$AF115,MATCH('Calcs - New values'!AD$3,'APT Data'!$A$1:$AF$1,0))))*$A$1),'Calcs - ACA values'!AB117*$A$1)</f>
        <v>45057.69</v>
      </c>
      <c r="AE117" s="27">
        <f>IFERROR(INDEX('APT Data'!$A115:$AF115,MATCH('Calcs - New values'!AE$3,'APT Data'!$A$1:$AF$1,0))+((('Calcs - ACA values'!AC117)-(INDEX('APT Data'!$A115:$AF115,MATCH('Calcs - New values'!AE$3,'APT Data'!$A$1:$AF$1,0))))*$A$1),'Calcs - ACA values'!AC117*$A$1)</f>
        <v>74589.740000000005</v>
      </c>
      <c r="AF117" s="27">
        <f>IFERROR(INDEX('APT Data'!$A115:$AF115,MATCH('Calcs - New values'!AF$3,'APT Data'!$A$1:$AF$1,0))+((('Calcs - ACA values'!AD117)-(INDEX('APT Data'!$A115:$AF115,MATCH('Calcs - New values'!AF$3,'APT Data'!$A$1:$AF$1,0))))*$A$1),'Calcs - ACA values'!AD117*$A$1)</f>
        <v>0</v>
      </c>
      <c r="AG117" s="27">
        <f>IFERROR(INDEX('APT Data'!$A115:$AF115,MATCH('Calcs - New values'!AG$3,'APT Data'!$A$1:$AF$1,0))+((('Calcs - ACA values'!AE117)-(INDEX('APT Data'!$A115:$AF115,MATCH('Calcs - New values'!AG$3,'APT Data'!$A$1:$AF$1,0))))*$A$1),'Calcs - ACA values'!AE117*$A$1)</f>
        <v>901.15380000000005</v>
      </c>
      <c r="AH117" s="27">
        <f>IFERROR(INDEX('APT Data'!$A115:$AF115,MATCH('Calcs - New values'!AH$3,'APT Data'!$A$1:$AF$1,0))+((('Calcs - ACA values'!AF117)-(INDEX('APT Data'!$A115:$AF115,MATCH('Calcs - New values'!AH$3,'APT Data'!$A$1:$AF$1,0))))*$A$1),'Calcs - ACA values'!AF117*$A$1)</f>
        <v>1291.6537800000001</v>
      </c>
    </row>
    <row r="118" spans="1:34" x14ac:dyDescent="0.35">
      <c r="A118" s="11">
        <v>874</v>
      </c>
      <c r="B118" s="11" t="b">
        <f>A118='Calcs - ACA values'!A118</f>
        <v>1</v>
      </c>
      <c r="C118" s="11" t="b">
        <f>A118='APT Data'!A116</f>
        <v>1</v>
      </c>
      <c r="D118" s="18" t="s">
        <v>119</v>
      </c>
      <c r="E118" s="27">
        <f>IFERROR(INDEX('APT Data'!$A116:$AF116,MATCH('Calcs - New values'!E$3,'APT Data'!$A$1:$AF$1,0))+((('Calcs - ACA values'!C118)-(INDEX('APT Data'!$A116:$AF116,MATCH('Calcs - New values'!E$3,'APT Data'!$A$1:$AF$1,0))))*$A$1),'Calcs - ACA values'!C118*$A$1)</f>
        <v>3151.3399732880102</v>
      </c>
      <c r="F118" s="27">
        <f>IFERROR(INDEX('APT Data'!$A116:$AF116,MATCH('Calcs - New values'!F$3,'APT Data'!$A$1:$AF$1,0))+((('Calcs - ACA values'!D118)-(INDEX('APT Data'!$A116:$AF116,MATCH('Calcs - New values'!F$3,'APT Data'!$A$1:$AF$1,0))))*$A$1),'Calcs - ACA values'!D118*$A$1)</f>
        <v>4443.9645348575696</v>
      </c>
      <c r="G118" s="27">
        <f>IFERROR(INDEX('APT Data'!$A116:$AF116,MATCH('Calcs - New values'!G$3,'APT Data'!$A$1:$AF$1,0))+((('Calcs - ACA values'!E118)-(INDEX('APT Data'!$A116:$AF116,MATCH('Calcs - New values'!G$3,'APT Data'!$A$1:$AF$1,0))))*$A$1),'Calcs - ACA values'!E118*$A$1)</f>
        <v>5008.0372358079803</v>
      </c>
      <c r="H118" s="27">
        <f>IFERROR(INDEX('APT Data'!$A116:$AF116,MATCH('Calcs - New values'!H$3,'APT Data'!$A$1:$AF$1,0))+((('Calcs - ACA values'!F118)-(INDEX('APT Data'!$A116:$AF116,MATCH('Calcs - New values'!H$3,'APT Data'!$A$1:$AF$1,0))))*$A$1),'Calcs - ACA values'!F118*$A$1)</f>
        <v>575.73715000000004</v>
      </c>
      <c r="I118" s="27">
        <f>IFERROR(INDEX('APT Data'!$A116:$AF116,MATCH('Calcs - New values'!I$3,'APT Data'!$A$1:$AF$1,0))+((('Calcs - ACA values'!G118)-(INDEX('APT Data'!$A116:$AF116,MATCH('Calcs - New values'!I$3,'APT Data'!$A$1:$AF$1,0))))*$A$1),'Calcs - ACA values'!G118*$A$1)</f>
        <v>841.07687999999996</v>
      </c>
      <c r="J118" s="27">
        <f>IFERROR(INDEX('APT Data'!$A116:$AF116,MATCH('Calcs - New values'!J$3,'APT Data'!$A$1:$AF$1,0))+((('Calcs - ACA values'!H118)-(INDEX('APT Data'!$A116:$AF116,MATCH('Calcs - New values'!J$3,'APT Data'!$A$1:$AF$1,0))))*$A$1),'Calcs - ACA values'!H118*$A$1)</f>
        <v>460.58972</v>
      </c>
      <c r="K118" s="27">
        <f>IFERROR(INDEX('APT Data'!$A116:$AF116,MATCH('Calcs - New values'!K$3,'APT Data'!$A$1:$AF$1,0))+((('Calcs - ACA values'!I118)-(INDEX('APT Data'!$A116:$AF116,MATCH('Calcs - New values'!K$3,'APT Data'!$A$1:$AF$1,0))))*$A$1),'Calcs - ACA values'!I118*$A$1)</f>
        <v>460.58972</v>
      </c>
      <c r="L118" s="27">
        <f>IFERROR(INDEX('APT Data'!$A116:$AF116,MATCH('Calcs - New values'!L$3,'APT Data'!$A$1:$AF$1,0))+((('Calcs - ACA values'!J118)-(INDEX('APT Data'!$A116:$AF116,MATCH('Calcs - New values'!L$3,'APT Data'!$A$1:$AF$1,0))))*$A$1),'Calcs - ACA values'!J118*$A$1)</f>
        <v>625.62625150129509</v>
      </c>
      <c r="M118" s="27">
        <f>IFERROR(INDEX('APT Data'!$A116:$AF116,MATCH('Calcs - New values'!M$3,'APT Data'!$A$1:$AF$1,0))+((('Calcs - ACA values'!K118)-(INDEX('APT Data'!$A116:$AF116,MATCH('Calcs - New values'!M$3,'APT Data'!$A$1:$AF$1,0))))*$A$1),'Calcs - ACA values'!K118*$A$1)</f>
        <v>872.84952830422628</v>
      </c>
      <c r="N118" s="27">
        <f>IFERROR(INDEX('APT Data'!$A116:$AF116,MATCH('Calcs - New values'!N$3,'APT Data'!$A$1:$AF$1,0))+((('Calcs - ACA values'!L118)-(INDEX('APT Data'!$A116:$AF116,MATCH('Calcs - New values'!N$3,'APT Data'!$A$1:$AF$1,0))))*$A$1),'Calcs - ACA values'!L118*$A$1)</f>
        <v>479.31043461792774</v>
      </c>
      <c r="O118" s="27">
        <f>IFERROR(INDEX('APT Data'!$A116:$AF116,MATCH('Calcs - New values'!O$3,'APT Data'!$A$1:$AF$1,0))+((('Calcs - ACA values'!M118)-(INDEX('APT Data'!$A116:$AF116,MATCH('Calcs - New values'!O$3,'APT Data'!$A$1:$AF$1,0))))*$A$1),'Calcs - ACA values'!M118*$A$1)</f>
        <v>686.17072745303335</v>
      </c>
      <c r="P118" s="27">
        <f>IFERROR(INDEX('APT Data'!$A116:$AF116,MATCH('Calcs - New values'!P$3,'APT Data'!$A$1:$AF$1,0))+((('Calcs - ACA values'!N118)-(INDEX('APT Data'!$A116:$AF116,MATCH('Calcs - New values'!P$3,'APT Data'!$A$1:$AF$1,0))))*$A$1),'Calcs - ACA values'!N118*$A$1)</f>
        <v>449.03819664205855</v>
      </c>
      <c r="Q118" s="27">
        <f>IFERROR(INDEX('APT Data'!$A116:$AF116,MATCH('Calcs - New values'!Q$3,'APT Data'!$A$1:$AF$1,0))+((('Calcs - ACA values'!O118)-(INDEX('APT Data'!$A116:$AF116,MATCH('Calcs - New values'!Q$3,'APT Data'!$A$1:$AF$1,0))))*$A$1),'Calcs - ACA values'!O118*$A$1)</f>
        <v>635.71699749325137</v>
      </c>
      <c r="R118" s="27">
        <f>IFERROR(INDEX('APT Data'!$A116:$AF116,MATCH('Calcs - New values'!R$3,'APT Data'!$A$1:$AF$1,0))+((('Calcs - ACA values'!P118)-(INDEX('APT Data'!$A116:$AF116,MATCH('Calcs - New values'!R$3,'APT Data'!$A$1:$AF$1,0))))*$A$1),'Calcs - ACA values'!P118*$A$1)</f>
        <v>413.72058567021128</v>
      </c>
      <c r="S118" s="27">
        <f>IFERROR(INDEX('APT Data'!$A116:$AF116,MATCH('Calcs - New values'!S$3,'APT Data'!$A$1:$AF$1,0))+((('Calcs - ACA values'!Q118)-(INDEX('APT Data'!$A116:$AF116,MATCH('Calcs - New values'!S$3,'APT Data'!$A$1:$AF$1,0))))*$A$1),'Calcs - ACA values'!Q118*$A$1)</f>
        <v>585.2632675334695</v>
      </c>
      <c r="T118" s="27">
        <f>IFERROR(INDEX('APT Data'!$A116:$AF116,MATCH('Calcs - New values'!T$3,'APT Data'!$A$1:$AF$1,0))+((('Calcs - ACA values'!R118)-(INDEX('APT Data'!$A116:$AF116,MATCH('Calcs - New values'!T$3,'APT Data'!$A$1:$AF$1,0))))*$A$1),'Calcs - ACA values'!R118*$A$1)</f>
        <v>262.35939579086568</v>
      </c>
      <c r="U118" s="27">
        <f>IFERROR(INDEX('APT Data'!$A116:$AF116,MATCH('Calcs - New values'!U$3,'APT Data'!$A$1:$AF$1,0))+((('Calcs - ACA values'!S118)-(INDEX('APT Data'!$A116:$AF116,MATCH('Calcs - New values'!U$3,'APT Data'!$A$1:$AF$1,0))))*$A$1),'Calcs - ACA values'!S118*$A$1)</f>
        <v>418.76595866618948</v>
      </c>
      <c r="V118" s="27">
        <f>IFERROR(INDEX('APT Data'!$A116:$AF116,MATCH('Calcs - New values'!V$3,'APT Data'!$A$1:$AF$1,0))+((('Calcs - ACA values'!T118)-(INDEX('APT Data'!$A116:$AF116,MATCH('Calcs - New values'!V$3,'APT Data'!$A$1:$AF$1,0))))*$A$1),'Calcs - ACA values'!T118*$A$1)</f>
        <v>216.95103882706201</v>
      </c>
      <c r="W118" s="27">
        <f>IFERROR(INDEX('APT Data'!$A116:$AF116,MATCH('Calcs - New values'!W$3,'APT Data'!$A$1:$AF$1,0))+((('Calcs - ACA values'!U118)-(INDEX('APT Data'!$A116:$AF116,MATCH('Calcs - New values'!W$3,'APT Data'!$A$1:$AF$1,0))))*$A$1),'Calcs - ACA values'!U118*$A$1)</f>
        <v>312.81312575064754</v>
      </c>
      <c r="X118" s="27">
        <f>IFERROR(INDEX('APT Data'!$A116:$AF116,MATCH('Calcs - New values'!X$3,'APT Data'!$A$1:$AF$1,0))+((('Calcs - ACA values'!V118)-(INDEX('APT Data'!$A116:$AF116,MATCH('Calcs - New values'!X$3,'APT Data'!$A$1:$AF$1,0))))*$A$1),'Calcs - ACA values'!V118*$A$1)</f>
        <v>1104.9366861192229</v>
      </c>
      <c r="Y118" s="27">
        <f>IFERROR(INDEX('APT Data'!$A116:$AF116,MATCH('Calcs - New values'!Y$3,'APT Data'!$A$1:$AF$1,0))+((('Calcs - ACA values'!W118)-(INDEX('APT Data'!$A116:$AF116,MATCH('Calcs - New values'!Y$3,'APT Data'!$A$1:$AF$1,0))))*$A$1),'Calcs - ACA values'!W118*$A$1)</f>
        <v>1675.0638346609999</v>
      </c>
      <c r="Z118" s="27">
        <f>IFERROR(INDEX('APT Data'!$A116:$AF116,MATCH('Calcs - New values'!Z$3,'APT Data'!$A$1:$AF$1,0))+((('Calcs - ACA values'!X118)-(INDEX('APT Data'!$A116:$AF116,MATCH('Calcs - New values'!Z$3,'APT Data'!$A$1:$AF$1,0))))*$A$1),'Calcs - ACA values'!X118*$A$1)</f>
        <v>554.99102955760054</v>
      </c>
      <c r="AA118" s="27">
        <f>IFERROR(INDEX('APT Data'!$A116:$AF116,MATCH('Calcs - New values'!AA$3,'APT Data'!$A$1:$AF$1,0))+((('Calcs - ACA values'!Y118)-(INDEX('APT Data'!$A116:$AF116,MATCH('Calcs - New values'!AA$3,'APT Data'!$A$1:$AF$1,0))))*$A$1),'Calcs - ACA values'!Y118*$A$1)</f>
        <v>1498.4757798055214</v>
      </c>
      <c r="AB118" s="27">
        <f>IFERROR(INDEX('APT Data'!$A116:$AF116,MATCH('Calcs - New values'!AB$3,'APT Data'!$A$1:$AF$1,0))+((('Calcs - ACA values'!Z118)-(INDEX('APT Data'!$A116:$AF116,MATCH('Calcs - New values'!AB$3,'APT Data'!$A$1:$AF$1,0))))*$A$1),'Calcs - ACA values'!Z118*$A$1)</f>
        <v>117951.0196</v>
      </c>
      <c r="AC118" s="27">
        <f>IFERROR(INDEX('APT Data'!$A116:$AF116,MATCH('Calcs - New values'!AC$3,'APT Data'!$A$1:$AF$1,0))+((('Calcs - ACA values'!AA118)-(INDEX('APT Data'!$A116:$AF116,MATCH('Calcs - New values'!AC$3,'APT Data'!$A$1:$AF$1,0))))*$A$1),'Calcs - ACA values'!AA118*$A$1)</f>
        <v>117951.0196</v>
      </c>
      <c r="AD118" s="27">
        <f>IFERROR(INDEX('APT Data'!$A116:$AF116,MATCH('Calcs - New values'!AD$3,'APT Data'!$A$1:$AF$1,0))+((('Calcs - ACA values'!AB118)-(INDEX('APT Data'!$A116:$AF116,MATCH('Calcs - New values'!AD$3,'APT Data'!$A$1:$AF$1,0))))*$A$1),'Calcs - ACA values'!AB118*$A$1)</f>
        <v>45057.69</v>
      </c>
      <c r="AE118" s="27">
        <f>IFERROR(INDEX('APT Data'!$A116:$AF116,MATCH('Calcs - New values'!AE$3,'APT Data'!$A$1:$AF$1,0))+((('Calcs - ACA values'!AC118)-(INDEX('APT Data'!$A116:$AF116,MATCH('Calcs - New values'!AE$3,'APT Data'!$A$1:$AF$1,0))))*$A$1),'Calcs - ACA values'!AC118*$A$1)</f>
        <v>70089.740000000005</v>
      </c>
      <c r="AF118" s="27">
        <f>IFERROR(INDEX('APT Data'!$A116:$AF116,MATCH('Calcs - New values'!AF$3,'APT Data'!$A$1:$AF$1,0))+((('Calcs - ACA values'!AD118)-(INDEX('APT Data'!$A116:$AF116,MATCH('Calcs - New values'!AF$3,'APT Data'!$A$1:$AF$1,0))))*$A$1),'Calcs - ACA values'!AD118*$A$1)</f>
        <v>0</v>
      </c>
      <c r="AG118" s="27">
        <f>IFERROR(INDEX('APT Data'!$A116:$AF116,MATCH('Calcs - New values'!AG$3,'APT Data'!$A$1:$AF$1,0))+((('Calcs - ACA values'!AE118)-(INDEX('APT Data'!$A116:$AF116,MATCH('Calcs - New values'!AG$3,'APT Data'!$A$1:$AF$1,0))))*$A$1),'Calcs - ACA values'!AE118*$A$1)</f>
        <v>908.1671392760735</v>
      </c>
      <c r="AH118" s="27">
        <f>IFERROR(INDEX('APT Data'!$A116:$AF116,MATCH('Calcs - New values'!AH$3,'APT Data'!$A$1:$AF$1,0))+((('Calcs - ACA values'!AF118)-(INDEX('APT Data'!$A116:$AF116,MATCH('Calcs - New values'!AH$3,'APT Data'!$A$1:$AF$1,0))))*$A$1),'Calcs - ACA values'!AF118*$A$1)</f>
        <v>1301.706232962372</v>
      </c>
    </row>
    <row r="119" spans="1:34" x14ac:dyDescent="0.35">
      <c r="A119" s="11">
        <v>876</v>
      </c>
      <c r="B119" s="11" t="b">
        <f>A119='Calcs - ACA values'!A119</f>
        <v>1</v>
      </c>
      <c r="C119" s="11" t="b">
        <f>A119='APT Data'!A117</f>
        <v>1</v>
      </c>
      <c r="D119" s="18" t="s">
        <v>120</v>
      </c>
      <c r="E119" s="27">
        <f>IFERROR(INDEX('APT Data'!$A117:$AF117,MATCH('Calcs - New values'!E$3,'APT Data'!$A$1:$AF$1,0))+((('Calcs - ACA values'!C119)-(INDEX('APT Data'!$A117:$AF117,MATCH('Calcs - New values'!E$3,'APT Data'!$A$1:$AF$1,0))))*$A$1),'Calcs - ACA values'!C119*$A$1)</f>
        <v>3124.1305259999999</v>
      </c>
      <c r="F119" s="27">
        <f>IFERROR(INDEX('APT Data'!$A117:$AF117,MATCH('Calcs - New values'!F$3,'APT Data'!$A$1:$AF$1,0))+((('Calcs - ACA values'!D119)-(INDEX('APT Data'!$A117:$AF117,MATCH('Calcs - New values'!F$3,'APT Data'!$A$1:$AF$1,0))))*$A$1),'Calcs - ACA values'!D119*$A$1)</f>
        <v>4405.5942480000003</v>
      </c>
      <c r="G119" s="27">
        <f>IFERROR(INDEX('APT Data'!$A117:$AF117,MATCH('Calcs - New values'!G$3,'APT Data'!$A$1:$AF$1,0))+((('Calcs - ACA values'!E119)-(INDEX('APT Data'!$A117:$AF117,MATCH('Calcs - New values'!G$3,'APT Data'!$A$1:$AF$1,0))))*$A$1),'Calcs - ACA values'!E119*$A$1)</f>
        <v>4964.7966059999999</v>
      </c>
      <c r="H119" s="27">
        <f>IFERROR(INDEX('APT Data'!$A117:$AF117,MATCH('Calcs - New values'!H$3,'APT Data'!$A$1:$AF$1,0))+((('Calcs - ACA values'!F119)-(INDEX('APT Data'!$A117:$AF117,MATCH('Calcs - New values'!H$3,'APT Data'!$A$1:$AF$1,0))))*$A$1),'Calcs - ACA values'!F119*$A$1)</f>
        <v>575.20815000000005</v>
      </c>
      <c r="I119" s="27">
        <f>IFERROR(INDEX('APT Data'!$A117:$AF117,MATCH('Calcs - New values'!I$3,'APT Data'!$A$1:$AF$1,0))+((('Calcs - ACA values'!G119)-(INDEX('APT Data'!$A117:$AF117,MATCH('Calcs - New values'!I$3,'APT Data'!$A$1:$AF$1,0))))*$A$1),'Calcs - ACA values'!G119*$A$1)</f>
        <v>840.30408</v>
      </c>
      <c r="J119" s="27">
        <f>IFERROR(INDEX('APT Data'!$A117:$AF117,MATCH('Calcs - New values'!J$3,'APT Data'!$A$1:$AF$1,0))+((('Calcs - ACA values'!H119)-(INDEX('APT Data'!$A117:$AF117,MATCH('Calcs - New values'!J$3,'APT Data'!$A$1:$AF$1,0))))*$A$1),'Calcs - ACA values'!H119*$A$1)</f>
        <v>460.16651999999999</v>
      </c>
      <c r="K119" s="27">
        <f>IFERROR(INDEX('APT Data'!$A117:$AF117,MATCH('Calcs - New values'!K$3,'APT Data'!$A$1:$AF$1,0))+((('Calcs - ACA values'!I119)-(INDEX('APT Data'!$A117:$AF117,MATCH('Calcs - New values'!K$3,'APT Data'!$A$1:$AF$1,0))))*$A$1),'Calcs - ACA values'!I119*$A$1)</f>
        <v>460.16651999999999</v>
      </c>
      <c r="L119" s="27">
        <f>IFERROR(INDEX('APT Data'!$A117:$AF117,MATCH('Calcs - New values'!L$3,'APT Data'!$A$1:$AF$1,0))+((('Calcs - ACA values'!J119)-(INDEX('APT Data'!$A117:$AF117,MATCH('Calcs - New values'!L$3,'APT Data'!$A$1:$AF$1,0))))*$A$1),'Calcs - ACA values'!J119*$A$1)</f>
        <v>620.22443999999996</v>
      </c>
      <c r="M119" s="27">
        <f>IFERROR(INDEX('APT Data'!$A117:$AF117,MATCH('Calcs - New values'!M$3,'APT Data'!$A$1:$AF$1,0))+((('Calcs - ACA values'!K119)-(INDEX('APT Data'!$A117:$AF117,MATCH('Calcs - New values'!M$3,'APT Data'!$A$1:$AF$1,0))))*$A$1),'Calcs - ACA values'!K119*$A$1)</f>
        <v>865.31313</v>
      </c>
      <c r="N119" s="27">
        <f>IFERROR(INDEX('APT Data'!$A117:$AF117,MATCH('Calcs - New values'!N$3,'APT Data'!$A$1:$AF$1,0))+((('Calcs - ACA values'!L119)-(INDEX('APT Data'!$A117:$AF117,MATCH('Calcs - New values'!N$3,'APT Data'!$A$1:$AF$1,0))))*$A$1),'Calcs - ACA values'!L119*$A$1)</f>
        <v>475.17194999999998</v>
      </c>
      <c r="O119" s="27">
        <f>IFERROR(INDEX('APT Data'!$A117:$AF117,MATCH('Calcs - New values'!O$3,'APT Data'!$A$1:$AF$1,0))+((('Calcs - ACA values'!M119)-(INDEX('APT Data'!$A117:$AF117,MATCH('Calcs - New values'!O$3,'APT Data'!$A$1:$AF$1,0))))*$A$1),'Calcs - ACA values'!M119*$A$1)</f>
        <v>680.24616000000003</v>
      </c>
      <c r="P119" s="27">
        <f>IFERROR(INDEX('APT Data'!$A117:$AF117,MATCH('Calcs - New values'!P$3,'APT Data'!$A$1:$AF$1,0))+((('Calcs - ACA values'!N119)-(INDEX('APT Data'!$A117:$AF117,MATCH('Calcs - New values'!P$3,'APT Data'!$A$1:$AF$1,0))))*$A$1),'Calcs - ACA values'!N119*$A$1)</f>
        <v>445.16109</v>
      </c>
      <c r="Q119" s="27">
        <f>IFERROR(INDEX('APT Data'!$A117:$AF117,MATCH('Calcs - New values'!Q$3,'APT Data'!$A$1:$AF$1,0))+((('Calcs - ACA values'!O119)-(INDEX('APT Data'!$A117:$AF117,MATCH('Calcs - New values'!Q$3,'APT Data'!$A$1:$AF$1,0))))*$A$1),'Calcs - ACA values'!O119*$A$1)</f>
        <v>630.22806000000003</v>
      </c>
      <c r="R119" s="27">
        <f>IFERROR(INDEX('APT Data'!$A117:$AF117,MATCH('Calcs - New values'!R$3,'APT Data'!$A$1:$AF$1,0))+((('Calcs - ACA values'!P119)-(INDEX('APT Data'!$A117:$AF117,MATCH('Calcs - New values'!R$3,'APT Data'!$A$1:$AF$1,0))))*$A$1),'Calcs - ACA values'!P119*$A$1)</f>
        <v>410.14841999999999</v>
      </c>
      <c r="S119" s="27">
        <f>IFERROR(INDEX('APT Data'!$A117:$AF117,MATCH('Calcs - New values'!S$3,'APT Data'!$A$1:$AF$1,0))+((('Calcs - ACA values'!Q119)-(INDEX('APT Data'!$A117:$AF117,MATCH('Calcs - New values'!S$3,'APT Data'!$A$1:$AF$1,0))))*$A$1),'Calcs - ACA values'!Q119*$A$1)</f>
        <v>580.20996000000002</v>
      </c>
      <c r="T119" s="27">
        <f>IFERROR(INDEX('APT Data'!$A117:$AF117,MATCH('Calcs - New values'!T$3,'APT Data'!$A$1:$AF$1,0))+((('Calcs - ACA values'!R119)-(INDEX('APT Data'!$A117:$AF117,MATCH('Calcs - New values'!T$3,'APT Data'!$A$1:$AF$1,0))))*$A$1),'Calcs - ACA values'!R119*$A$1)</f>
        <v>260.09411999999998</v>
      </c>
      <c r="U119" s="27">
        <f>IFERROR(INDEX('APT Data'!$A117:$AF117,MATCH('Calcs - New values'!U$3,'APT Data'!$A$1:$AF$1,0))+((('Calcs - ACA values'!S119)-(INDEX('APT Data'!$A117:$AF117,MATCH('Calcs - New values'!U$3,'APT Data'!$A$1:$AF$1,0))))*$A$1),'Calcs - ACA values'!S119*$A$1)</f>
        <v>415.15023000000002</v>
      </c>
      <c r="V119" s="27">
        <f>IFERROR(INDEX('APT Data'!$A117:$AF117,MATCH('Calcs - New values'!V$3,'APT Data'!$A$1:$AF$1,0))+((('Calcs - ACA values'!T119)-(INDEX('APT Data'!$A117:$AF117,MATCH('Calcs - New values'!V$3,'APT Data'!$A$1:$AF$1,0))))*$A$1),'Calcs - ACA values'!T119*$A$1)</f>
        <v>215.07783000000001</v>
      </c>
      <c r="W119" s="27">
        <f>IFERROR(INDEX('APT Data'!$A117:$AF117,MATCH('Calcs - New values'!W$3,'APT Data'!$A$1:$AF$1,0))+((('Calcs - ACA values'!U119)-(INDEX('APT Data'!$A117:$AF117,MATCH('Calcs - New values'!W$3,'APT Data'!$A$1:$AF$1,0))))*$A$1),'Calcs - ACA values'!U119*$A$1)</f>
        <v>310.11221999999998</v>
      </c>
      <c r="X119" s="27">
        <f>IFERROR(INDEX('APT Data'!$A117:$AF117,MATCH('Calcs - New values'!X$3,'APT Data'!$A$1:$AF$1,0))+((('Calcs - ACA values'!V119)-(INDEX('APT Data'!$A117:$AF117,MATCH('Calcs - New values'!X$3,'APT Data'!$A$1:$AF$1,0))))*$A$1),'Calcs - ACA values'!V119*$A$1)</f>
        <v>1095.3963899999999</v>
      </c>
      <c r="Y119" s="27">
        <f>IFERROR(INDEX('APT Data'!$A117:$AF117,MATCH('Calcs - New values'!Y$3,'APT Data'!$A$1:$AF$1,0))+((('Calcs - ACA values'!W119)-(INDEX('APT Data'!$A117:$AF117,MATCH('Calcs - New values'!Y$3,'APT Data'!$A$1:$AF$1,0))))*$A$1),'Calcs - ACA values'!W119*$A$1)</f>
        <v>1660.6009200000001</v>
      </c>
      <c r="Z119" s="27">
        <f>IFERROR(INDEX('APT Data'!$A117:$AF117,MATCH('Calcs - New values'!Z$3,'APT Data'!$A$1:$AF$1,0))+((('Calcs - ACA values'!X119)-(INDEX('APT Data'!$A117:$AF117,MATCH('Calcs - New values'!Z$3,'APT Data'!$A$1:$AF$1,0))))*$A$1),'Calcs - ACA values'!X119*$A$1)</f>
        <v>550.19910000000004</v>
      </c>
      <c r="AA119" s="27">
        <f>IFERROR(INDEX('APT Data'!$A117:$AF117,MATCH('Calcs - New values'!AA$3,'APT Data'!$A$1:$AF$1,0))+((('Calcs - ACA values'!Y119)-(INDEX('APT Data'!$A117:$AF117,MATCH('Calcs - New values'!AA$3,'APT Data'!$A$1:$AF$1,0))))*$A$1),'Calcs - ACA values'!Y119*$A$1)</f>
        <v>1485.53757</v>
      </c>
      <c r="AB119" s="27">
        <f>IFERROR(INDEX('APT Data'!$A117:$AF117,MATCH('Calcs - New values'!AB$3,'APT Data'!$A$1:$AF$1,0))+((('Calcs - ACA values'!Z119)-(INDEX('APT Data'!$A117:$AF117,MATCH('Calcs - New values'!AB$3,'APT Data'!$A$1:$AF$1,0))))*$A$1),'Calcs - ACA values'!Z119*$A$1)</f>
        <v>117877.24859999999</v>
      </c>
      <c r="AC119" s="27">
        <f>IFERROR(INDEX('APT Data'!$A117:$AF117,MATCH('Calcs - New values'!AC$3,'APT Data'!$A$1:$AF$1,0))+((('Calcs - ACA values'!AA119)-(INDEX('APT Data'!$A117:$AF117,MATCH('Calcs - New values'!AC$3,'APT Data'!$A$1:$AF$1,0))))*$A$1),'Calcs - ACA values'!AA119*$A$1)</f>
        <v>117877.24859999999</v>
      </c>
      <c r="AD119" s="27">
        <f>IFERROR(INDEX('APT Data'!$A117:$AF117,MATCH('Calcs - New values'!AD$3,'APT Data'!$A$1:$AF$1,0))+((('Calcs - ACA values'!AB119)-(INDEX('APT Data'!$A117:$AF117,MATCH('Calcs - New values'!AD$3,'APT Data'!$A$1:$AF$1,0))))*$A$1),'Calcs - ACA values'!AB119*$A$1)</f>
        <v>4516.29</v>
      </c>
      <c r="AE119" s="27">
        <f>IFERROR(INDEX('APT Data'!$A117:$AF117,MATCH('Calcs - New values'!AE$3,'APT Data'!$A$1:$AF$1,0))+((('Calcs - ACA values'!AC119)-(INDEX('APT Data'!$A117:$AF117,MATCH('Calcs - New values'!AE$3,'APT Data'!$A$1:$AF$1,0))))*$A$1),'Calcs - ACA values'!AC119*$A$1)</f>
        <v>7025.34</v>
      </c>
      <c r="AF119" s="27">
        <f>IFERROR(INDEX('APT Data'!$A117:$AF117,MATCH('Calcs - New values'!AF$3,'APT Data'!$A$1:$AF$1,0))+((('Calcs - ACA values'!AD119)-(INDEX('APT Data'!$A117:$AF117,MATCH('Calcs - New values'!AF$3,'APT Data'!$A$1:$AF$1,0))))*$A$1),'Calcs - ACA values'!AD119*$A$1)</f>
        <v>0</v>
      </c>
      <c r="AG119" s="27">
        <f>IFERROR(INDEX('APT Data'!$A117:$AF117,MATCH('Calcs - New values'!AG$3,'APT Data'!$A$1:$AF$1,0))+((('Calcs - ACA values'!AE119)-(INDEX('APT Data'!$A117:$AF117,MATCH('Calcs - New values'!AG$3,'APT Data'!$A$1:$AF$1,0))))*$A$1),'Calcs - ACA values'!AE119*$A$1)</f>
        <v>90.325800000000001</v>
      </c>
      <c r="AH119" s="27">
        <f>IFERROR(INDEX('APT Data'!$A117:$AF117,MATCH('Calcs - New values'!AH$3,'APT Data'!$A$1:$AF$1,0))+((('Calcs - ACA values'!AF119)-(INDEX('APT Data'!$A117:$AF117,MATCH('Calcs - New values'!AH$3,'APT Data'!$A$1:$AF$1,0))))*$A$1),'Calcs - ACA values'!AF119*$A$1)</f>
        <v>129.46698000000001</v>
      </c>
    </row>
    <row r="120" spans="1:34" x14ac:dyDescent="0.35">
      <c r="A120" s="11">
        <v>877</v>
      </c>
      <c r="B120" s="11" t="b">
        <f>A120='Calcs - ACA values'!A120</f>
        <v>1</v>
      </c>
      <c r="C120" s="11" t="b">
        <f>A120='APT Data'!A118</f>
        <v>1</v>
      </c>
      <c r="D120" s="18" t="s">
        <v>121</v>
      </c>
      <c r="E120" s="27">
        <f>IFERROR(INDEX('APT Data'!$A118:$AF118,MATCH('Calcs - New values'!E$3,'APT Data'!$A$1:$AF$1,0))+((('Calcs - ACA values'!C120)-(INDEX('APT Data'!$A118:$AF118,MATCH('Calcs - New values'!E$3,'APT Data'!$A$1:$AF$1,0))))*$A$1),'Calcs - ACA values'!C120*$A$1)</f>
        <v>3134.309526</v>
      </c>
      <c r="F120" s="27">
        <f>IFERROR(INDEX('APT Data'!$A118:$AF118,MATCH('Calcs - New values'!F$3,'APT Data'!$A$1:$AF$1,0))+((('Calcs - ACA values'!D120)-(INDEX('APT Data'!$A118:$AF118,MATCH('Calcs - New values'!F$3,'APT Data'!$A$1:$AF$1,0))))*$A$1),'Calcs - ACA values'!D120*$A$1)</f>
        <v>4419.9402479999999</v>
      </c>
      <c r="G120" s="27">
        <f>IFERROR(INDEX('APT Data'!$A118:$AF118,MATCH('Calcs - New values'!G$3,'APT Data'!$A$1:$AF$1,0))+((('Calcs - ACA values'!E120)-(INDEX('APT Data'!$A118:$AF118,MATCH('Calcs - New values'!G$3,'APT Data'!$A$1:$AF$1,0))))*$A$1),'Calcs - ACA values'!E120*$A$1)</f>
        <v>4980.9696060000006</v>
      </c>
      <c r="H120" s="27">
        <f>IFERROR(INDEX('APT Data'!$A118:$AF118,MATCH('Calcs - New values'!H$3,'APT Data'!$A$1:$AF$1,0))+((('Calcs - ACA values'!F120)-(INDEX('APT Data'!$A118:$AF118,MATCH('Calcs - New values'!H$3,'APT Data'!$A$1:$AF$1,0))))*$A$1),'Calcs - ACA values'!F120*$A$1)</f>
        <v>577.08015</v>
      </c>
      <c r="I120" s="27">
        <f>IFERROR(INDEX('APT Data'!$A118:$AF118,MATCH('Calcs - New values'!I$3,'APT Data'!$A$1:$AF$1,0))+((('Calcs - ACA values'!G120)-(INDEX('APT Data'!$A118:$AF118,MATCH('Calcs - New values'!I$3,'APT Data'!$A$1:$AF$1,0))))*$A$1),'Calcs - ACA values'!G120*$A$1)</f>
        <v>843.04007999999999</v>
      </c>
      <c r="J120" s="27">
        <f>IFERROR(INDEX('APT Data'!$A118:$AF118,MATCH('Calcs - New values'!J$3,'APT Data'!$A$1:$AF$1,0))+((('Calcs - ACA values'!H120)-(INDEX('APT Data'!$A118:$AF118,MATCH('Calcs - New values'!J$3,'APT Data'!$A$1:$AF$1,0))))*$A$1),'Calcs - ACA values'!H120*$A$1)</f>
        <v>461.66952000000003</v>
      </c>
      <c r="K120" s="27">
        <f>IFERROR(INDEX('APT Data'!$A118:$AF118,MATCH('Calcs - New values'!K$3,'APT Data'!$A$1:$AF$1,0))+((('Calcs - ACA values'!I120)-(INDEX('APT Data'!$A118:$AF118,MATCH('Calcs - New values'!K$3,'APT Data'!$A$1:$AF$1,0))))*$A$1),'Calcs - ACA values'!I120*$A$1)</f>
        <v>461.66952000000003</v>
      </c>
      <c r="L120" s="27">
        <f>IFERROR(INDEX('APT Data'!$A118:$AF118,MATCH('Calcs - New values'!L$3,'APT Data'!$A$1:$AF$1,0))+((('Calcs - ACA values'!J120)-(INDEX('APT Data'!$A118:$AF118,MATCH('Calcs - New values'!L$3,'APT Data'!$A$1:$AF$1,0))))*$A$1),'Calcs - ACA values'!J120*$A$1)</f>
        <v>622.24044000000004</v>
      </c>
      <c r="M120" s="27">
        <f>IFERROR(INDEX('APT Data'!$A118:$AF118,MATCH('Calcs - New values'!M$3,'APT Data'!$A$1:$AF$1,0))+((('Calcs - ACA values'!K120)-(INDEX('APT Data'!$A118:$AF118,MATCH('Calcs - New values'!M$3,'APT Data'!$A$1:$AF$1,0))))*$A$1),'Calcs - ACA values'!K120*$A$1)</f>
        <v>868.13013000000001</v>
      </c>
      <c r="N120" s="27">
        <f>IFERROR(INDEX('APT Data'!$A118:$AF118,MATCH('Calcs - New values'!N$3,'APT Data'!$A$1:$AF$1,0))+((('Calcs - ACA values'!L120)-(INDEX('APT Data'!$A118:$AF118,MATCH('Calcs - New values'!N$3,'APT Data'!$A$1:$AF$1,0))))*$A$1),'Calcs - ACA values'!L120*$A$1)</f>
        <v>476.71995000000004</v>
      </c>
      <c r="O120" s="27">
        <f>IFERROR(INDEX('APT Data'!$A118:$AF118,MATCH('Calcs - New values'!O$3,'APT Data'!$A$1:$AF$1,0))+((('Calcs - ACA values'!M120)-(INDEX('APT Data'!$A118:$AF118,MATCH('Calcs - New values'!O$3,'APT Data'!$A$1:$AF$1,0))))*$A$1),'Calcs - ACA values'!M120*$A$1)</f>
        <v>682.46016000000009</v>
      </c>
      <c r="P120" s="27">
        <f>IFERROR(INDEX('APT Data'!$A118:$AF118,MATCH('Calcs - New values'!P$3,'APT Data'!$A$1:$AF$1,0))+((('Calcs - ACA values'!N120)-(INDEX('APT Data'!$A118:$AF118,MATCH('Calcs - New values'!P$3,'APT Data'!$A$1:$AF$1,0))))*$A$1),'Calcs - ACA values'!N120*$A$1)</f>
        <v>446.61009000000001</v>
      </c>
      <c r="Q120" s="27">
        <f>IFERROR(INDEX('APT Data'!$A118:$AF118,MATCH('Calcs - New values'!Q$3,'APT Data'!$A$1:$AF$1,0))+((('Calcs - ACA values'!O120)-(INDEX('APT Data'!$A118:$AF118,MATCH('Calcs - New values'!Q$3,'APT Data'!$A$1:$AF$1,0))))*$A$1),'Calcs - ACA values'!O120*$A$1)</f>
        <v>632.28005999999993</v>
      </c>
      <c r="R120" s="27">
        <f>IFERROR(INDEX('APT Data'!$A118:$AF118,MATCH('Calcs - New values'!R$3,'APT Data'!$A$1:$AF$1,0))+((('Calcs - ACA values'!P120)-(INDEX('APT Data'!$A118:$AF118,MATCH('Calcs - New values'!R$3,'APT Data'!$A$1:$AF$1,0))))*$A$1),'Calcs - ACA values'!P120*$A$1)</f>
        <v>411.48042000000004</v>
      </c>
      <c r="S120" s="27">
        <f>IFERROR(INDEX('APT Data'!$A118:$AF118,MATCH('Calcs - New values'!S$3,'APT Data'!$A$1:$AF$1,0))+((('Calcs - ACA values'!Q120)-(INDEX('APT Data'!$A118:$AF118,MATCH('Calcs - New values'!S$3,'APT Data'!$A$1:$AF$1,0))))*$A$1),'Calcs - ACA values'!Q120*$A$1)</f>
        <v>582.09996000000001</v>
      </c>
      <c r="T120" s="27">
        <f>IFERROR(INDEX('APT Data'!$A118:$AF118,MATCH('Calcs - New values'!T$3,'APT Data'!$A$1:$AF$1,0))+((('Calcs - ACA values'!R120)-(INDEX('APT Data'!$A118:$AF118,MATCH('Calcs - New values'!T$3,'APT Data'!$A$1:$AF$1,0))))*$A$1),'Calcs - ACA values'!R120*$A$1)</f>
        <v>260.94011999999998</v>
      </c>
      <c r="U120" s="27">
        <f>IFERROR(INDEX('APT Data'!$A118:$AF118,MATCH('Calcs - New values'!U$3,'APT Data'!$A$1:$AF$1,0))+((('Calcs - ACA values'!S120)-(INDEX('APT Data'!$A118:$AF118,MATCH('Calcs - New values'!U$3,'APT Data'!$A$1:$AF$1,0))))*$A$1),'Calcs - ACA values'!S120*$A$1)</f>
        <v>416.50022999999999</v>
      </c>
      <c r="V120" s="27">
        <f>IFERROR(INDEX('APT Data'!$A118:$AF118,MATCH('Calcs - New values'!V$3,'APT Data'!$A$1:$AF$1,0))+((('Calcs - ACA values'!T120)-(INDEX('APT Data'!$A118:$AF118,MATCH('Calcs - New values'!V$3,'APT Data'!$A$1:$AF$1,0))))*$A$1),'Calcs - ACA values'!T120*$A$1)</f>
        <v>215.77983</v>
      </c>
      <c r="W120" s="27">
        <f>IFERROR(INDEX('APT Data'!$A118:$AF118,MATCH('Calcs - New values'!W$3,'APT Data'!$A$1:$AF$1,0))+((('Calcs - ACA values'!U120)-(INDEX('APT Data'!$A118:$AF118,MATCH('Calcs - New values'!W$3,'APT Data'!$A$1:$AF$1,0))))*$A$1),'Calcs - ACA values'!U120*$A$1)</f>
        <v>311.12022000000002</v>
      </c>
      <c r="X120" s="27">
        <f>IFERROR(INDEX('APT Data'!$A118:$AF118,MATCH('Calcs - New values'!X$3,'APT Data'!$A$1:$AF$1,0))+((('Calcs - ACA values'!V120)-(INDEX('APT Data'!$A118:$AF118,MATCH('Calcs - New values'!X$3,'APT Data'!$A$1:$AF$1,0))))*$A$1),'Calcs - ACA values'!V120*$A$1)</f>
        <v>1098.96039</v>
      </c>
      <c r="Y120" s="27">
        <f>IFERROR(INDEX('APT Data'!$A118:$AF118,MATCH('Calcs - New values'!Y$3,'APT Data'!$A$1:$AF$1,0))+((('Calcs - ACA values'!W120)-(INDEX('APT Data'!$A118:$AF118,MATCH('Calcs - New values'!Y$3,'APT Data'!$A$1:$AF$1,0))))*$A$1),'Calcs - ACA values'!W120*$A$1)</f>
        <v>1666.00992</v>
      </c>
      <c r="Z120" s="27">
        <f>IFERROR(INDEX('APT Data'!$A118:$AF118,MATCH('Calcs - New values'!Z$3,'APT Data'!$A$1:$AF$1,0))+((('Calcs - ACA values'!X120)-(INDEX('APT Data'!$A118:$AF118,MATCH('Calcs - New values'!Z$3,'APT Data'!$A$1:$AF$1,0))))*$A$1),'Calcs - ACA values'!X120*$A$1)</f>
        <v>551.99009999999998</v>
      </c>
      <c r="AA120" s="27">
        <f>IFERROR(INDEX('APT Data'!$A118:$AF118,MATCH('Calcs - New values'!AA$3,'APT Data'!$A$1:$AF$1,0))+((('Calcs - ACA values'!Y120)-(INDEX('APT Data'!$A118:$AF118,MATCH('Calcs - New values'!AA$3,'APT Data'!$A$1:$AF$1,0))))*$A$1),'Calcs - ACA values'!Y120*$A$1)</f>
        <v>1490.3795700000001</v>
      </c>
      <c r="AB120" s="27">
        <f>IFERROR(INDEX('APT Data'!$A118:$AF118,MATCH('Calcs - New values'!AB$3,'APT Data'!$A$1:$AF$1,0))+((('Calcs - ACA values'!Z120)-(INDEX('APT Data'!$A118:$AF118,MATCH('Calcs - New values'!AB$3,'APT Data'!$A$1:$AF$1,0))))*$A$1),'Calcs - ACA values'!Z120*$A$1)</f>
        <v>118226.4396</v>
      </c>
      <c r="AC120" s="27">
        <f>IFERROR(INDEX('APT Data'!$A118:$AF118,MATCH('Calcs - New values'!AC$3,'APT Data'!$A$1:$AF$1,0))+((('Calcs - ACA values'!AA120)-(INDEX('APT Data'!$A118:$AF118,MATCH('Calcs - New values'!AC$3,'APT Data'!$A$1:$AF$1,0))))*$A$1),'Calcs - ACA values'!AA120*$A$1)</f>
        <v>118226.4396</v>
      </c>
      <c r="AD120" s="27">
        <f>IFERROR(INDEX('APT Data'!$A118:$AF118,MATCH('Calcs - New values'!AD$3,'APT Data'!$A$1:$AF$1,0))+((('Calcs - ACA values'!AB120)-(INDEX('APT Data'!$A118:$AF118,MATCH('Calcs - New values'!AD$3,'APT Data'!$A$1:$AF$1,0))))*$A$1),'Calcs - ACA values'!AB120*$A$1)</f>
        <v>4516.29</v>
      </c>
      <c r="AE120" s="27">
        <f>IFERROR(INDEX('APT Data'!$A118:$AF118,MATCH('Calcs - New values'!AE$3,'APT Data'!$A$1:$AF$1,0))+((('Calcs - ACA values'!AC120)-(INDEX('APT Data'!$A118:$AF118,MATCH('Calcs - New values'!AE$3,'APT Data'!$A$1:$AF$1,0))))*$A$1),'Calcs - ACA values'!AC120*$A$1)</f>
        <v>7025.34</v>
      </c>
      <c r="AF120" s="27">
        <f>IFERROR(INDEX('APT Data'!$A118:$AF118,MATCH('Calcs - New values'!AF$3,'APT Data'!$A$1:$AF$1,0))+((('Calcs - ACA values'!AD120)-(INDEX('APT Data'!$A118:$AF118,MATCH('Calcs - New values'!AF$3,'APT Data'!$A$1:$AF$1,0))))*$A$1),'Calcs - ACA values'!AD120*$A$1)</f>
        <v>0</v>
      </c>
      <c r="AG120" s="27">
        <f>IFERROR(INDEX('APT Data'!$A118:$AF118,MATCH('Calcs - New values'!AG$3,'APT Data'!$A$1:$AF$1,0))+((('Calcs - ACA values'!AE120)-(INDEX('APT Data'!$A118:$AF118,MATCH('Calcs - New values'!AG$3,'APT Data'!$A$1:$AF$1,0))))*$A$1),'Calcs - ACA values'!AE120*$A$1)</f>
        <v>903.25980000000004</v>
      </c>
      <c r="AH120" s="27">
        <f>IFERROR(INDEX('APT Data'!$A118:$AF118,MATCH('Calcs - New values'!AH$3,'APT Data'!$A$1:$AF$1,0))+((('Calcs - ACA values'!AF120)-(INDEX('APT Data'!$A118:$AF118,MATCH('Calcs - New values'!AH$3,'APT Data'!$A$1:$AF$1,0))))*$A$1),'Calcs - ACA values'!AF120*$A$1)</f>
        <v>1294.6699800000001</v>
      </c>
    </row>
    <row r="121" spans="1:34" x14ac:dyDescent="0.35">
      <c r="A121" s="11">
        <v>878</v>
      </c>
      <c r="B121" s="11" t="b">
        <f>A121='Calcs - ACA values'!A121</f>
        <v>1</v>
      </c>
      <c r="C121" s="11" t="b">
        <f>A121='APT Data'!A119</f>
        <v>1</v>
      </c>
      <c r="D121" s="18" t="s">
        <v>122</v>
      </c>
      <c r="E121" s="27">
        <f>IFERROR(INDEX('APT Data'!$A119:$AF119,MATCH('Calcs - New values'!E$3,'APT Data'!$A$1:$AF$1,0))+((('Calcs - ACA values'!C121)-(INDEX('APT Data'!$A119:$AF119,MATCH('Calcs - New values'!E$3,'APT Data'!$A$1:$AF$1,0))))*$A$1),'Calcs - ACA values'!C121*$A$1)</f>
        <v>3145.1335199999999</v>
      </c>
      <c r="F121" s="27">
        <f>IFERROR(INDEX('APT Data'!$A119:$AF119,MATCH('Calcs - New values'!F$3,'APT Data'!$A$1:$AF$1,0))+((('Calcs - ACA values'!D121)-(INDEX('APT Data'!$A119:$AF119,MATCH('Calcs - New values'!F$3,'APT Data'!$A$1:$AF$1,0))))*$A$1),'Calcs - ACA values'!D121*$A$1)</f>
        <v>4426.1335200000003</v>
      </c>
      <c r="G121" s="27">
        <f>IFERROR(INDEX('APT Data'!$A119:$AF119,MATCH('Calcs - New values'!G$3,'APT Data'!$A$1:$AF$1,0))+((('Calcs - ACA values'!E121)-(INDEX('APT Data'!$A119:$AF119,MATCH('Calcs - New values'!G$3,'APT Data'!$A$1:$AF$1,0))))*$A$1),'Calcs - ACA values'!E121*$A$1)</f>
        <v>4985.1335200000003</v>
      </c>
      <c r="H121" s="27">
        <f>IFERROR(INDEX('APT Data'!$A119:$AF119,MATCH('Calcs - New values'!H$3,'APT Data'!$A$1:$AF$1,0))+((('Calcs - ACA values'!F121)-(INDEX('APT Data'!$A119:$AF119,MATCH('Calcs - New values'!H$3,'APT Data'!$A$1:$AF$1,0))))*$A$1),'Calcs - ACA values'!F121*$A$1)</f>
        <v>575</v>
      </c>
      <c r="I121" s="27">
        <f>IFERROR(INDEX('APT Data'!$A119:$AF119,MATCH('Calcs - New values'!I$3,'APT Data'!$A$1:$AF$1,0))+((('Calcs - ACA values'!G121)-(INDEX('APT Data'!$A119:$AF119,MATCH('Calcs - New values'!I$3,'APT Data'!$A$1:$AF$1,0))))*$A$1),'Calcs - ACA values'!G121*$A$1)</f>
        <v>840</v>
      </c>
      <c r="J121" s="27">
        <f>IFERROR(INDEX('APT Data'!$A119:$AF119,MATCH('Calcs - New values'!J$3,'APT Data'!$A$1:$AF$1,0))+((('Calcs - ACA values'!H121)-(INDEX('APT Data'!$A119:$AF119,MATCH('Calcs - New values'!J$3,'APT Data'!$A$1:$AF$1,0))))*$A$1),'Calcs - ACA values'!H121*$A$1)</f>
        <v>460</v>
      </c>
      <c r="K121" s="27">
        <f>IFERROR(INDEX('APT Data'!$A119:$AF119,MATCH('Calcs - New values'!K$3,'APT Data'!$A$1:$AF$1,0))+((('Calcs - ACA values'!I121)-(INDEX('APT Data'!$A119:$AF119,MATCH('Calcs - New values'!K$3,'APT Data'!$A$1:$AF$1,0))))*$A$1),'Calcs - ACA values'!I121*$A$1)</f>
        <v>460</v>
      </c>
      <c r="L121" s="27">
        <f>IFERROR(INDEX('APT Data'!$A119:$AF119,MATCH('Calcs - New values'!L$3,'APT Data'!$A$1:$AF$1,0))+((('Calcs - ACA values'!J121)-(INDEX('APT Data'!$A119:$AF119,MATCH('Calcs - New values'!L$3,'APT Data'!$A$1:$AF$1,0))))*$A$1),'Calcs - ACA values'!J121*$A$1)</f>
        <v>620</v>
      </c>
      <c r="M121" s="27">
        <f>IFERROR(INDEX('APT Data'!$A119:$AF119,MATCH('Calcs - New values'!M$3,'APT Data'!$A$1:$AF$1,0))+((('Calcs - ACA values'!K121)-(INDEX('APT Data'!$A119:$AF119,MATCH('Calcs - New values'!M$3,'APT Data'!$A$1:$AF$1,0))))*$A$1),'Calcs - ACA values'!K121*$A$1)</f>
        <v>865</v>
      </c>
      <c r="N121" s="27">
        <f>IFERROR(INDEX('APT Data'!$A119:$AF119,MATCH('Calcs - New values'!N$3,'APT Data'!$A$1:$AF$1,0))+((('Calcs - ACA values'!L121)-(INDEX('APT Data'!$A119:$AF119,MATCH('Calcs - New values'!N$3,'APT Data'!$A$1:$AF$1,0))))*$A$1),'Calcs - ACA values'!L121*$A$1)</f>
        <v>475</v>
      </c>
      <c r="O121" s="27">
        <f>IFERROR(INDEX('APT Data'!$A119:$AF119,MATCH('Calcs - New values'!O$3,'APT Data'!$A$1:$AF$1,0))+((('Calcs - ACA values'!M121)-(INDEX('APT Data'!$A119:$AF119,MATCH('Calcs - New values'!O$3,'APT Data'!$A$1:$AF$1,0))))*$A$1),'Calcs - ACA values'!M121*$A$1)</f>
        <v>680</v>
      </c>
      <c r="P121" s="27">
        <f>IFERROR(INDEX('APT Data'!$A119:$AF119,MATCH('Calcs - New values'!P$3,'APT Data'!$A$1:$AF$1,0))+((('Calcs - ACA values'!N121)-(INDEX('APT Data'!$A119:$AF119,MATCH('Calcs - New values'!P$3,'APT Data'!$A$1:$AF$1,0))))*$A$1),'Calcs - ACA values'!N121*$A$1)</f>
        <v>445</v>
      </c>
      <c r="Q121" s="27">
        <f>IFERROR(INDEX('APT Data'!$A119:$AF119,MATCH('Calcs - New values'!Q$3,'APT Data'!$A$1:$AF$1,0))+((('Calcs - ACA values'!O121)-(INDEX('APT Data'!$A119:$AF119,MATCH('Calcs - New values'!Q$3,'APT Data'!$A$1:$AF$1,0))))*$A$1),'Calcs - ACA values'!O121*$A$1)</f>
        <v>630</v>
      </c>
      <c r="R121" s="27">
        <f>IFERROR(INDEX('APT Data'!$A119:$AF119,MATCH('Calcs - New values'!R$3,'APT Data'!$A$1:$AF$1,0))+((('Calcs - ACA values'!P121)-(INDEX('APT Data'!$A119:$AF119,MATCH('Calcs - New values'!R$3,'APT Data'!$A$1:$AF$1,0))))*$A$1),'Calcs - ACA values'!P121*$A$1)</f>
        <v>410</v>
      </c>
      <c r="S121" s="27">
        <f>IFERROR(INDEX('APT Data'!$A119:$AF119,MATCH('Calcs - New values'!S$3,'APT Data'!$A$1:$AF$1,0))+((('Calcs - ACA values'!Q121)-(INDEX('APT Data'!$A119:$AF119,MATCH('Calcs - New values'!S$3,'APT Data'!$A$1:$AF$1,0))))*$A$1),'Calcs - ACA values'!Q121*$A$1)</f>
        <v>580</v>
      </c>
      <c r="T121" s="27">
        <f>IFERROR(INDEX('APT Data'!$A119:$AF119,MATCH('Calcs - New values'!T$3,'APT Data'!$A$1:$AF$1,0))+((('Calcs - ACA values'!R121)-(INDEX('APT Data'!$A119:$AF119,MATCH('Calcs - New values'!T$3,'APT Data'!$A$1:$AF$1,0))))*$A$1),'Calcs - ACA values'!R121*$A$1)</f>
        <v>260</v>
      </c>
      <c r="U121" s="27">
        <f>IFERROR(INDEX('APT Data'!$A119:$AF119,MATCH('Calcs - New values'!U$3,'APT Data'!$A$1:$AF$1,0))+((('Calcs - ACA values'!S121)-(INDEX('APT Data'!$A119:$AF119,MATCH('Calcs - New values'!U$3,'APT Data'!$A$1:$AF$1,0))))*$A$1),'Calcs - ACA values'!S121*$A$1)</f>
        <v>415</v>
      </c>
      <c r="V121" s="27">
        <f>IFERROR(INDEX('APT Data'!$A119:$AF119,MATCH('Calcs - New values'!V$3,'APT Data'!$A$1:$AF$1,0))+((('Calcs - ACA values'!T121)-(INDEX('APT Data'!$A119:$AF119,MATCH('Calcs - New values'!V$3,'APT Data'!$A$1:$AF$1,0))))*$A$1),'Calcs - ACA values'!T121*$A$1)</f>
        <v>215</v>
      </c>
      <c r="W121" s="27">
        <f>IFERROR(INDEX('APT Data'!$A119:$AF119,MATCH('Calcs - New values'!W$3,'APT Data'!$A$1:$AF$1,0))+((('Calcs - ACA values'!U121)-(INDEX('APT Data'!$A119:$AF119,MATCH('Calcs - New values'!W$3,'APT Data'!$A$1:$AF$1,0))))*$A$1),'Calcs - ACA values'!U121*$A$1)</f>
        <v>310</v>
      </c>
      <c r="X121" s="27">
        <f>IFERROR(INDEX('APT Data'!$A119:$AF119,MATCH('Calcs - New values'!X$3,'APT Data'!$A$1:$AF$1,0))+((('Calcs - ACA values'!V121)-(INDEX('APT Data'!$A119:$AF119,MATCH('Calcs - New values'!X$3,'APT Data'!$A$1:$AF$1,0))))*$A$1),'Calcs - ACA values'!V121*$A$1)</f>
        <v>1095</v>
      </c>
      <c r="Y121" s="27">
        <f>IFERROR(INDEX('APT Data'!$A119:$AF119,MATCH('Calcs - New values'!Y$3,'APT Data'!$A$1:$AF$1,0))+((('Calcs - ACA values'!W121)-(INDEX('APT Data'!$A119:$AF119,MATCH('Calcs - New values'!Y$3,'APT Data'!$A$1:$AF$1,0))))*$A$1),'Calcs - ACA values'!W121*$A$1)</f>
        <v>1660</v>
      </c>
      <c r="Z121" s="27">
        <f>IFERROR(INDEX('APT Data'!$A119:$AF119,MATCH('Calcs - New values'!Z$3,'APT Data'!$A$1:$AF$1,0))+((('Calcs - ACA values'!X121)-(INDEX('APT Data'!$A119:$AF119,MATCH('Calcs - New values'!Z$3,'APT Data'!$A$1:$AF$1,0))))*$A$1),'Calcs - ACA values'!X121*$A$1)</f>
        <v>550</v>
      </c>
      <c r="AA121" s="27">
        <f>IFERROR(INDEX('APT Data'!$A119:$AF119,MATCH('Calcs - New values'!AA$3,'APT Data'!$A$1:$AF$1,0))+((('Calcs - ACA values'!Y121)-(INDEX('APT Data'!$A119:$AF119,MATCH('Calcs - New values'!AA$3,'APT Data'!$A$1:$AF$1,0))))*$A$1),'Calcs - ACA values'!Y121*$A$1)</f>
        <v>1485</v>
      </c>
      <c r="AB121" s="27">
        <f>IFERROR(INDEX('APT Data'!$A119:$AF119,MATCH('Calcs - New values'!AB$3,'APT Data'!$A$1:$AF$1,0))+((('Calcs - ACA values'!Z121)-(INDEX('APT Data'!$A119:$AF119,MATCH('Calcs - New values'!AB$3,'APT Data'!$A$1:$AF$1,0))))*$A$1),'Calcs - ACA values'!Z121*$A$1)</f>
        <v>117800</v>
      </c>
      <c r="AC121" s="27">
        <f>IFERROR(INDEX('APT Data'!$A119:$AF119,MATCH('Calcs - New values'!AC$3,'APT Data'!$A$1:$AF$1,0))+((('Calcs - ACA values'!AA121)-(INDEX('APT Data'!$A119:$AF119,MATCH('Calcs - New values'!AC$3,'APT Data'!$A$1:$AF$1,0))))*$A$1),'Calcs - ACA values'!AA121*$A$1)</f>
        <v>117800</v>
      </c>
      <c r="AD121" s="27">
        <f>IFERROR(INDEX('APT Data'!$A119:$AF119,MATCH('Calcs - New values'!AD$3,'APT Data'!$A$1:$AF$1,0))+((('Calcs - ACA values'!AB121)-(INDEX('APT Data'!$A119:$AF119,MATCH('Calcs - New values'!AD$3,'APT Data'!$A$1:$AF$1,0))))*$A$1),'Calcs - ACA values'!AB121*$A$1)</f>
        <v>45000</v>
      </c>
      <c r="AE121" s="27">
        <f>IFERROR(INDEX('APT Data'!$A119:$AF119,MATCH('Calcs - New values'!AE$3,'APT Data'!$A$1:$AF$1,0))+((('Calcs - ACA values'!AC121)-(INDEX('APT Data'!$A119:$AF119,MATCH('Calcs - New values'!AE$3,'APT Data'!$A$1:$AF$1,0))))*$A$1),'Calcs - ACA values'!AC121*$A$1)</f>
        <v>70000</v>
      </c>
      <c r="AF121" s="27">
        <f>IFERROR(INDEX('APT Data'!$A119:$AF119,MATCH('Calcs - New values'!AF$3,'APT Data'!$A$1:$AF$1,0))+((('Calcs - ACA values'!AD121)-(INDEX('APT Data'!$A119:$AF119,MATCH('Calcs - New values'!AF$3,'APT Data'!$A$1:$AF$1,0))))*$A$1),'Calcs - ACA values'!AD121*$A$1)</f>
        <v>0</v>
      </c>
      <c r="AG121" s="27">
        <f>IFERROR(INDEX('APT Data'!$A119:$AF119,MATCH('Calcs - New values'!AG$3,'APT Data'!$A$1:$AF$1,0))+((('Calcs - ACA values'!AE121)-(INDEX('APT Data'!$A119:$AF119,MATCH('Calcs - New values'!AG$3,'APT Data'!$A$1:$AF$1,0))))*$A$1),'Calcs - ACA values'!AE121*$A$1)</f>
        <v>900</v>
      </c>
      <c r="AH121" s="27">
        <f>IFERROR(INDEX('APT Data'!$A119:$AF119,MATCH('Calcs - New values'!AH$3,'APT Data'!$A$1:$AF$1,0))+((('Calcs - ACA values'!AF121)-(INDEX('APT Data'!$A119:$AF119,MATCH('Calcs - New values'!AH$3,'APT Data'!$A$1:$AF$1,0))))*$A$1),'Calcs - ACA values'!AF121*$A$1)</f>
        <v>1290</v>
      </c>
    </row>
    <row r="122" spans="1:34" x14ac:dyDescent="0.35">
      <c r="A122" s="11">
        <v>879</v>
      </c>
      <c r="B122" s="11" t="b">
        <f>A122='Calcs - ACA values'!A122</f>
        <v>1</v>
      </c>
      <c r="C122" s="11" t="b">
        <f>A122='APT Data'!A120</f>
        <v>1</v>
      </c>
      <c r="D122" s="18" t="s">
        <v>123</v>
      </c>
      <c r="E122" s="27">
        <f>IFERROR(INDEX('APT Data'!$A120:$AF120,MATCH('Calcs - New values'!E$3,'APT Data'!$A$1:$AF$1,0))+((('Calcs - ACA values'!C122)-(INDEX('APT Data'!$A120:$AF120,MATCH('Calcs - New values'!E$3,'APT Data'!$A$1:$AF$1,0))))*$A$1),'Calcs - ACA values'!C122*$A$1)</f>
        <v>3123</v>
      </c>
      <c r="F122" s="27">
        <f>IFERROR(INDEX('APT Data'!$A120:$AF120,MATCH('Calcs - New values'!F$3,'APT Data'!$A$1:$AF$1,0))+((('Calcs - ACA values'!D122)-(INDEX('APT Data'!$A120:$AF120,MATCH('Calcs - New values'!F$3,'APT Data'!$A$1:$AF$1,0))))*$A$1),'Calcs - ACA values'!D122*$A$1)</f>
        <v>4404</v>
      </c>
      <c r="G122" s="27">
        <f>IFERROR(INDEX('APT Data'!$A120:$AF120,MATCH('Calcs - New values'!G$3,'APT Data'!$A$1:$AF$1,0))+((('Calcs - ACA values'!E122)-(INDEX('APT Data'!$A120:$AF120,MATCH('Calcs - New values'!G$3,'APT Data'!$A$1:$AF$1,0))))*$A$1),'Calcs - ACA values'!E122*$A$1)</f>
        <v>4963</v>
      </c>
      <c r="H122" s="27">
        <f>IFERROR(INDEX('APT Data'!$A120:$AF120,MATCH('Calcs - New values'!H$3,'APT Data'!$A$1:$AF$1,0))+((('Calcs - ACA values'!F122)-(INDEX('APT Data'!$A120:$AF120,MATCH('Calcs - New values'!H$3,'APT Data'!$A$1:$AF$1,0))))*$A$1),'Calcs - ACA values'!F122*$A$1)</f>
        <v>575</v>
      </c>
      <c r="I122" s="27">
        <f>IFERROR(INDEX('APT Data'!$A120:$AF120,MATCH('Calcs - New values'!I$3,'APT Data'!$A$1:$AF$1,0))+((('Calcs - ACA values'!G122)-(INDEX('APT Data'!$A120:$AF120,MATCH('Calcs - New values'!I$3,'APT Data'!$A$1:$AF$1,0))))*$A$1),'Calcs - ACA values'!G122*$A$1)</f>
        <v>840</v>
      </c>
      <c r="J122" s="27">
        <f>IFERROR(INDEX('APT Data'!$A120:$AF120,MATCH('Calcs - New values'!J$3,'APT Data'!$A$1:$AF$1,0))+((('Calcs - ACA values'!H122)-(INDEX('APT Data'!$A120:$AF120,MATCH('Calcs - New values'!J$3,'APT Data'!$A$1:$AF$1,0))))*$A$1),'Calcs - ACA values'!H122*$A$1)</f>
        <v>460</v>
      </c>
      <c r="K122" s="27">
        <f>IFERROR(INDEX('APT Data'!$A120:$AF120,MATCH('Calcs - New values'!K$3,'APT Data'!$A$1:$AF$1,0))+((('Calcs - ACA values'!I122)-(INDEX('APT Data'!$A120:$AF120,MATCH('Calcs - New values'!K$3,'APT Data'!$A$1:$AF$1,0))))*$A$1),'Calcs - ACA values'!I122*$A$1)</f>
        <v>460</v>
      </c>
      <c r="L122" s="27">
        <f>IFERROR(INDEX('APT Data'!$A120:$AF120,MATCH('Calcs - New values'!L$3,'APT Data'!$A$1:$AF$1,0))+((('Calcs - ACA values'!J122)-(INDEX('APT Data'!$A120:$AF120,MATCH('Calcs - New values'!L$3,'APT Data'!$A$1:$AF$1,0))))*$A$1),'Calcs - ACA values'!J122*$A$1)</f>
        <v>620</v>
      </c>
      <c r="M122" s="27">
        <f>IFERROR(INDEX('APT Data'!$A120:$AF120,MATCH('Calcs - New values'!M$3,'APT Data'!$A$1:$AF$1,0))+((('Calcs - ACA values'!K122)-(INDEX('APT Data'!$A120:$AF120,MATCH('Calcs - New values'!M$3,'APT Data'!$A$1:$AF$1,0))))*$A$1),'Calcs - ACA values'!K122*$A$1)</f>
        <v>865</v>
      </c>
      <c r="N122" s="27">
        <f>IFERROR(INDEX('APT Data'!$A120:$AF120,MATCH('Calcs - New values'!N$3,'APT Data'!$A$1:$AF$1,0))+((('Calcs - ACA values'!L122)-(INDEX('APT Data'!$A120:$AF120,MATCH('Calcs - New values'!N$3,'APT Data'!$A$1:$AF$1,0))))*$A$1),'Calcs - ACA values'!L122*$A$1)</f>
        <v>475</v>
      </c>
      <c r="O122" s="27">
        <f>IFERROR(INDEX('APT Data'!$A120:$AF120,MATCH('Calcs - New values'!O$3,'APT Data'!$A$1:$AF$1,0))+((('Calcs - ACA values'!M122)-(INDEX('APT Data'!$A120:$AF120,MATCH('Calcs - New values'!O$3,'APT Data'!$A$1:$AF$1,0))))*$A$1),'Calcs - ACA values'!M122*$A$1)</f>
        <v>680</v>
      </c>
      <c r="P122" s="27">
        <f>IFERROR(INDEX('APT Data'!$A120:$AF120,MATCH('Calcs - New values'!P$3,'APT Data'!$A$1:$AF$1,0))+((('Calcs - ACA values'!N122)-(INDEX('APT Data'!$A120:$AF120,MATCH('Calcs - New values'!P$3,'APT Data'!$A$1:$AF$1,0))))*$A$1),'Calcs - ACA values'!N122*$A$1)</f>
        <v>445</v>
      </c>
      <c r="Q122" s="27">
        <f>IFERROR(INDEX('APT Data'!$A120:$AF120,MATCH('Calcs - New values'!Q$3,'APT Data'!$A$1:$AF$1,0))+((('Calcs - ACA values'!O122)-(INDEX('APT Data'!$A120:$AF120,MATCH('Calcs - New values'!Q$3,'APT Data'!$A$1:$AF$1,0))))*$A$1),'Calcs - ACA values'!O122*$A$1)</f>
        <v>630</v>
      </c>
      <c r="R122" s="27">
        <f>IFERROR(INDEX('APT Data'!$A120:$AF120,MATCH('Calcs - New values'!R$3,'APT Data'!$A$1:$AF$1,0))+((('Calcs - ACA values'!P122)-(INDEX('APT Data'!$A120:$AF120,MATCH('Calcs - New values'!R$3,'APT Data'!$A$1:$AF$1,0))))*$A$1),'Calcs - ACA values'!P122*$A$1)</f>
        <v>410</v>
      </c>
      <c r="S122" s="27">
        <f>IFERROR(INDEX('APT Data'!$A120:$AF120,MATCH('Calcs - New values'!S$3,'APT Data'!$A$1:$AF$1,0))+((('Calcs - ACA values'!Q122)-(INDEX('APT Data'!$A120:$AF120,MATCH('Calcs - New values'!S$3,'APT Data'!$A$1:$AF$1,0))))*$A$1),'Calcs - ACA values'!Q122*$A$1)</f>
        <v>580</v>
      </c>
      <c r="T122" s="27">
        <f>IFERROR(INDEX('APT Data'!$A120:$AF120,MATCH('Calcs - New values'!T$3,'APT Data'!$A$1:$AF$1,0))+((('Calcs - ACA values'!R122)-(INDEX('APT Data'!$A120:$AF120,MATCH('Calcs - New values'!T$3,'APT Data'!$A$1:$AF$1,0))))*$A$1),'Calcs - ACA values'!R122*$A$1)</f>
        <v>260</v>
      </c>
      <c r="U122" s="27">
        <f>IFERROR(INDEX('APT Data'!$A120:$AF120,MATCH('Calcs - New values'!U$3,'APT Data'!$A$1:$AF$1,0))+((('Calcs - ACA values'!S122)-(INDEX('APT Data'!$A120:$AF120,MATCH('Calcs - New values'!U$3,'APT Data'!$A$1:$AF$1,0))))*$A$1),'Calcs - ACA values'!S122*$A$1)</f>
        <v>415</v>
      </c>
      <c r="V122" s="27">
        <f>IFERROR(INDEX('APT Data'!$A120:$AF120,MATCH('Calcs - New values'!V$3,'APT Data'!$A$1:$AF$1,0))+((('Calcs - ACA values'!T122)-(INDEX('APT Data'!$A120:$AF120,MATCH('Calcs - New values'!V$3,'APT Data'!$A$1:$AF$1,0))))*$A$1),'Calcs - ACA values'!T122*$A$1)</f>
        <v>215</v>
      </c>
      <c r="W122" s="27">
        <f>IFERROR(INDEX('APT Data'!$A120:$AF120,MATCH('Calcs - New values'!W$3,'APT Data'!$A$1:$AF$1,0))+((('Calcs - ACA values'!U122)-(INDEX('APT Data'!$A120:$AF120,MATCH('Calcs - New values'!W$3,'APT Data'!$A$1:$AF$1,0))))*$A$1),'Calcs - ACA values'!U122*$A$1)</f>
        <v>310</v>
      </c>
      <c r="X122" s="27">
        <f>IFERROR(INDEX('APT Data'!$A120:$AF120,MATCH('Calcs - New values'!X$3,'APT Data'!$A$1:$AF$1,0))+((('Calcs - ACA values'!V122)-(INDEX('APT Data'!$A120:$AF120,MATCH('Calcs - New values'!X$3,'APT Data'!$A$1:$AF$1,0))))*$A$1),'Calcs - ACA values'!V122*$A$1)</f>
        <v>1095</v>
      </c>
      <c r="Y122" s="27">
        <f>IFERROR(INDEX('APT Data'!$A120:$AF120,MATCH('Calcs - New values'!Y$3,'APT Data'!$A$1:$AF$1,0))+((('Calcs - ACA values'!W122)-(INDEX('APT Data'!$A120:$AF120,MATCH('Calcs - New values'!Y$3,'APT Data'!$A$1:$AF$1,0))))*$A$1),'Calcs - ACA values'!W122*$A$1)</f>
        <v>1660</v>
      </c>
      <c r="Z122" s="27">
        <f>IFERROR(INDEX('APT Data'!$A120:$AF120,MATCH('Calcs - New values'!Z$3,'APT Data'!$A$1:$AF$1,0))+((('Calcs - ACA values'!X122)-(INDEX('APT Data'!$A120:$AF120,MATCH('Calcs - New values'!Z$3,'APT Data'!$A$1:$AF$1,0))))*$A$1),'Calcs - ACA values'!X122*$A$1)</f>
        <v>550</v>
      </c>
      <c r="AA122" s="27">
        <f>IFERROR(INDEX('APT Data'!$A120:$AF120,MATCH('Calcs - New values'!AA$3,'APT Data'!$A$1:$AF$1,0))+((('Calcs - ACA values'!Y122)-(INDEX('APT Data'!$A120:$AF120,MATCH('Calcs - New values'!AA$3,'APT Data'!$A$1:$AF$1,0))))*$A$1),'Calcs - ACA values'!Y122*$A$1)</f>
        <v>1485</v>
      </c>
      <c r="AB122" s="27">
        <f>IFERROR(INDEX('APT Data'!$A120:$AF120,MATCH('Calcs - New values'!AB$3,'APT Data'!$A$1:$AF$1,0))+((('Calcs - ACA values'!Z122)-(INDEX('APT Data'!$A120:$AF120,MATCH('Calcs - New values'!AB$3,'APT Data'!$A$1:$AF$1,0))))*$A$1),'Calcs - ACA values'!Z122*$A$1)</f>
        <v>117800</v>
      </c>
      <c r="AC122" s="27">
        <f>IFERROR(INDEX('APT Data'!$A120:$AF120,MATCH('Calcs - New values'!AC$3,'APT Data'!$A$1:$AF$1,0))+((('Calcs - ACA values'!AA122)-(INDEX('APT Data'!$A120:$AF120,MATCH('Calcs - New values'!AC$3,'APT Data'!$A$1:$AF$1,0))))*$A$1),'Calcs - ACA values'!AA122*$A$1)</f>
        <v>117800</v>
      </c>
      <c r="AD122" s="27">
        <f>IFERROR(INDEX('APT Data'!$A120:$AF120,MATCH('Calcs - New values'!AD$3,'APT Data'!$A$1:$AF$1,0))+((('Calcs - ACA values'!AB122)-(INDEX('APT Data'!$A120:$AF120,MATCH('Calcs - New values'!AD$3,'APT Data'!$A$1:$AF$1,0))))*$A$1),'Calcs - ACA values'!AB122*$A$1)</f>
        <v>4500</v>
      </c>
      <c r="AE122" s="27">
        <f>IFERROR(INDEX('APT Data'!$A120:$AF120,MATCH('Calcs - New values'!AE$3,'APT Data'!$A$1:$AF$1,0))+((('Calcs - ACA values'!AC122)-(INDEX('APT Data'!$A120:$AF120,MATCH('Calcs - New values'!AE$3,'APT Data'!$A$1:$AF$1,0))))*$A$1),'Calcs - ACA values'!AC122*$A$1)</f>
        <v>7000</v>
      </c>
      <c r="AF122" s="27">
        <f>IFERROR(INDEX('APT Data'!$A120:$AF120,MATCH('Calcs - New values'!AF$3,'APT Data'!$A$1:$AF$1,0))+((('Calcs - ACA values'!AD122)-(INDEX('APT Data'!$A120:$AF120,MATCH('Calcs - New values'!AF$3,'APT Data'!$A$1:$AF$1,0))))*$A$1),'Calcs - ACA values'!AD122*$A$1)</f>
        <v>0</v>
      </c>
      <c r="AG122" s="27">
        <f>IFERROR(INDEX('APT Data'!$A120:$AF120,MATCH('Calcs - New values'!AG$3,'APT Data'!$A$1:$AF$1,0))+((('Calcs - ACA values'!AE122)-(INDEX('APT Data'!$A120:$AF120,MATCH('Calcs - New values'!AG$3,'APT Data'!$A$1:$AF$1,0))))*$A$1),'Calcs - ACA values'!AE122*$A$1)</f>
        <v>900</v>
      </c>
      <c r="AH122" s="27">
        <f>IFERROR(INDEX('APT Data'!$A120:$AF120,MATCH('Calcs - New values'!AH$3,'APT Data'!$A$1:$AF$1,0))+((('Calcs - ACA values'!AF122)-(INDEX('APT Data'!$A120:$AF120,MATCH('Calcs - New values'!AH$3,'APT Data'!$A$1:$AF$1,0))))*$A$1),'Calcs - ACA values'!AF122*$A$1)</f>
        <v>1290</v>
      </c>
    </row>
    <row r="123" spans="1:34" x14ac:dyDescent="0.35">
      <c r="A123" s="11">
        <v>880</v>
      </c>
      <c r="B123" s="11" t="b">
        <f>A123='Calcs - ACA values'!A123</f>
        <v>1</v>
      </c>
      <c r="C123" s="11" t="b">
        <f>A123='APT Data'!A121</f>
        <v>1</v>
      </c>
      <c r="D123" s="18" t="s">
        <v>124</v>
      </c>
      <c r="E123" s="27">
        <f>IFERROR(INDEX('APT Data'!$A121:$AF121,MATCH('Calcs - New values'!E$3,'APT Data'!$A$1:$AF$1,0))+((('Calcs - ACA values'!C123)-(INDEX('APT Data'!$A121:$AF121,MATCH('Calcs - New values'!E$3,'APT Data'!$A$1:$AF$1,0))))*$A$1),'Calcs - ACA values'!C123*$A$1)</f>
        <v>3097.5030000000002</v>
      </c>
      <c r="F123" s="27">
        <f>IFERROR(INDEX('APT Data'!$A121:$AF121,MATCH('Calcs - New values'!F$3,'APT Data'!$A$1:$AF$1,0))+((('Calcs - ACA values'!D123)-(INDEX('APT Data'!$A121:$AF121,MATCH('Calcs - New values'!F$3,'APT Data'!$A$1:$AF$1,0))))*$A$1),'Calcs - ACA values'!D123*$A$1)</f>
        <v>4368.0540000000001</v>
      </c>
      <c r="G123" s="27">
        <f>IFERROR(INDEX('APT Data'!$A121:$AF121,MATCH('Calcs - New values'!G$3,'APT Data'!$A$1:$AF$1,0))+((('Calcs - ACA values'!E123)-(INDEX('APT Data'!$A121:$AF121,MATCH('Calcs - New values'!G$3,'APT Data'!$A$1:$AF$1,0))))*$A$1),'Calcs - ACA values'!E123*$A$1)</f>
        <v>4922.491</v>
      </c>
      <c r="H123" s="27">
        <f>IFERROR(INDEX('APT Data'!$A121:$AF121,MATCH('Calcs - New values'!H$3,'APT Data'!$A$1:$AF$1,0))+((('Calcs - ACA values'!F123)-(INDEX('APT Data'!$A121:$AF121,MATCH('Calcs - New values'!H$3,'APT Data'!$A$1:$AF$1,0))))*$A$1),'Calcs - ACA values'!F123*$A$1)</f>
        <v>570.30200000000002</v>
      </c>
      <c r="I123" s="27">
        <f>IFERROR(INDEX('APT Data'!$A121:$AF121,MATCH('Calcs - New values'!I$3,'APT Data'!$A$1:$AF$1,0))+((('Calcs - ACA values'!G123)-(INDEX('APT Data'!$A121:$AF121,MATCH('Calcs - New values'!I$3,'APT Data'!$A$1:$AF$1,0))))*$A$1),'Calcs - ACA values'!G123*$A$1)</f>
        <v>833.14200000000005</v>
      </c>
      <c r="J123" s="27">
        <f>IFERROR(INDEX('APT Data'!$A121:$AF121,MATCH('Calcs - New values'!J$3,'APT Data'!$A$1:$AF$1,0))+((('Calcs - ACA values'!H123)-(INDEX('APT Data'!$A121:$AF121,MATCH('Calcs - New values'!J$3,'APT Data'!$A$1:$AF$1,0))))*$A$1),'Calcs - ACA values'!H123*$A$1)</f>
        <v>456.24699999999996</v>
      </c>
      <c r="K123" s="27">
        <f>IFERROR(INDEX('APT Data'!$A121:$AF121,MATCH('Calcs - New values'!K$3,'APT Data'!$A$1:$AF$1,0))+((('Calcs - ACA values'!I123)-(INDEX('APT Data'!$A121:$AF121,MATCH('Calcs - New values'!K$3,'APT Data'!$A$1:$AF$1,0))))*$A$1),'Calcs - ACA values'!I123*$A$1)</f>
        <v>456.24699999999996</v>
      </c>
      <c r="L123" s="27">
        <f>IFERROR(INDEX('APT Data'!$A121:$AF121,MATCH('Calcs - New values'!L$3,'APT Data'!$A$1:$AF$1,0))+((('Calcs - ACA values'!J123)-(INDEX('APT Data'!$A121:$AF121,MATCH('Calcs - New values'!L$3,'APT Data'!$A$1:$AF$1,0))))*$A$1),'Calcs - ACA values'!J123*$A$1)</f>
        <v>614.94200000000001</v>
      </c>
      <c r="M123" s="27">
        <f>IFERROR(INDEX('APT Data'!$A121:$AF121,MATCH('Calcs - New values'!M$3,'APT Data'!$A$1:$AF$1,0))+((('Calcs - ACA values'!K123)-(INDEX('APT Data'!$A121:$AF121,MATCH('Calcs - New values'!M$3,'APT Data'!$A$1:$AF$1,0))))*$A$1),'Calcs - ACA values'!K123*$A$1)</f>
        <v>857.93499999999995</v>
      </c>
      <c r="N123" s="27">
        <f>IFERROR(INDEX('APT Data'!$A121:$AF121,MATCH('Calcs - New values'!N$3,'APT Data'!$A$1:$AF$1,0))+((('Calcs - ACA values'!L123)-(INDEX('APT Data'!$A121:$AF121,MATCH('Calcs - New values'!N$3,'APT Data'!$A$1:$AF$1,0))))*$A$1),'Calcs - ACA values'!L123*$A$1)</f>
        <v>471.12099999999998</v>
      </c>
      <c r="O123" s="27">
        <f>IFERROR(INDEX('APT Data'!$A121:$AF121,MATCH('Calcs - New values'!O$3,'APT Data'!$A$1:$AF$1,0))+((('Calcs - ACA values'!M123)-(INDEX('APT Data'!$A121:$AF121,MATCH('Calcs - New values'!O$3,'APT Data'!$A$1:$AF$1,0))))*$A$1),'Calcs - ACA values'!M123*$A$1)</f>
        <v>674.447</v>
      </c>
      <c r="P123" s="27">
        <f>IFERROR(INDEX('APT Data'!$A121:$AF121,MATCH('Calcs - New values'!P$3,'APT Data'!$A$1:$AF$1,0))+((('Calcs - ACA values'!N123)-(INDEX('APT Data'!$A121:$AF121,MATCH('Calcs - New values'!P$3,'APT Data'!$A$1:$AF$1,0))))*$A$1),'Calcs - ACA values'!N123*$A$1)</f>
        <v>441.36399999999998</v>
      </c>
      <c r="Q123" s="27">
        <f>IFERROR(INDEX('APT Data'!$A121:$AF121,MATCH('Calcs - New values'!Q$3,'APT Data'!$A$1:$AF$1,0))+((('Calcs - ACA values'!O123)-(INDEX('APT Data'!$A121:$AF121,MATCH('Calcs - New values'!Q$3,'APT Data'!$A$1:$AF$1,0))))*$A$1),'Calcs - ACA values'!O123*$A$1)</f>
        <v>624.86099999999999</v>
      </c>
      <c r="R123" s="27">
        <f>IFERROR(INDEX('APT Data'!$A121:$AF121,MATCH('Calcs - New values'!R$3,'APT Data'!$A$1:$AF$1,0))+((('Calcs - ACA values'!P123)-(INDEX('APT Data'!$A121:$AF121,MATCH('Calcs - New values'!R$3,'APT Data'!$A$1:$AF$1,0))))*$A$1),'Calcs - ACA values'!P123*$A$1)</f>
        <v>406.65199999999999</v>
      </c>
      <c r="S123" s="27">
        <f>IFERROR(INDEX('APT Data'!$A121:$AF121,MATCH('Calcs - New values'!S$3,'APT Data'!$A$1:$AF$1,0))+((('Calcs - ACA values'!Q123)-(INDEX('APT Data'!$A121:$AF121,MATCH('Calcs - New values'!S$3,'APT Data'!$A$1:$AF$1,0))))*$A$1),'Calcs - ACA values'!Q123*$A$1)</f>
        <v>575.26599999999996</v>
      </c>
      <c r="T123" s="27">
        <f>IFERROR(INDEX('APT Data'!$A121:$AF121,MATCH('Calcs - New values'!T$3,'APT Data'!$A$1:$AF$1,0))+((('Calcs - ACA values'!R123)-(INDEX('APT Data'!$A121:$AF121,MATCH('Calcs - New values'!T$3,'APT Data'!$A$1:$AF$1,0))))*$A$1),'Calcs - ACA values'!R123*$A$1)</f>
        <v>257.87599999999998</v>
      </c>
      <c r="U123" s="27">
        <f>IFERROR(INDEX('APT Data'!$A121:$AF121,MATCH('Calcs - New values'!U$3,'APT Data'!$A$1:$AF$1,0))+((('Calcs - ACA values'!S123)-(INDEX('APT Data'!$A121:$AF121,MATCH('Calcs - New values'!U$3,'APT Data'!$A$1:$AF$1,0))))*$A$1),'Calcs - ACA values'!S123*$A$1)</f>
        <v>411.61599999999999</v>
      </c>
      <c r="V123" s="27">
        <f>IFERROR(INDEX('APT Data'!$A121:$AF121,MATCH('Calcs - New values'!V$3,'APT Data'!$A$1:$AF$1,0))+((('Calcs - ACA values'!T123)-(INDEX('APT Data'!$A121:$AF121,MATCH('Calcs - New values'!V$3,'APT Data'!$A$1:$AF$1,0))))*$A$1),'Calcs - ACA values'!T123*$A$1)</f>
        <v>213.245</v>
      </c>
      <c r="W123" s="27">
        <f>IFERROR(INDEX('APT Data'!$A121:$AF121,MATCH('Calcs - New values'!W$3,'APT Data'!$A$1:$AF$1,0))+((('Calcs - ACA values'!U123)-(INDEX('APT Data'!$A121:$AF121,MATCH('Calcs - New values'!W$3,'APT Data'!$A$1:$AF$1,0))))*$A$1),'Calcs - ACA values'!U123*$A$1)</f>
        <v>307.471</v>
      </c>
      <c r="X123" s="27">
        <f>IFERROR(INDEX('APT Data'!$A121:$AF121,MATCH('Calcs - New values'!X$3,'APT Data'!$A$1:$AF$1,0))+((('Calcs - ACA values'!V123)-(INDEX('APT Data'!$A121:$AF121,MATCH('Calcs - New values'!X$3,'APT Data'!$A$1:$AF$1,0))))*$A$1),'Calcs - ACA values'!V123*$A$1)</f>
        <v>1086.0629999999999</v>
      </c>
      <c r="Y123" s="27">
        <f>IFERROR(INDEX('APT Data'!$A121:$AF121,MATCH('Calcs - New values'!Y$3,'APT Data'!$A$1:$AF$1,0))+((('Calcs - ACA values'!W123)-(INDEX('APT Data'!$A121:$AF121,MATCH('Calcs - New values'!Y$3,'APT Data'!$A$1:$AF$1,0))))*$A$1),'Calcs - ACA values'!W123*$A$1)</f>
        <v>1646.4460000000001</v>
      </c>
      <c r="Z123" s="27">
        <f>IFERROR(INDEX('APT Data'!$A121:$AF121,MATCH('Calcs - New values'!Z$3,'APT Data'!$A$1:$AF$1,0))+((('Calcs - ACA values'!X123)-(INDEX('APT Data'!$A121:$AF121,MATCH('Calcs - New values'!Z$3,'APT Data'!$A$1:$AF$1,0))))*$A$1),'Calcs - ACA values'!X123*$A$1)</f>
        <v>545.50900000000001</v>
      </c>
      <c r="AA123" s="27">
        <f>IFERROR(INDEX('APT Data'!$A121:$AF121,MATCH('Calcs - New values'!AA$3,'APT Data'!$A$1:$AF$1,0))+((('Calcs - ACA values'!Y123)-(INDEX('APT Data'!$A121:$AF121,MATCH('Calcs - New values'!AA$3,'APT Data'!$A$1:$AF$1,0))))*$A$1),'Calcs - ACA values'!Y123*$A$1)</f>
        <v>1472.877</v>
      </c>
      <c r="AB123" s="27">
        <f>IFERROR(INDEX('APT Data'!$A121:$AF121,MATCH('Calcs - New values'!AB$3,'APT Data'!$A$1:$AF$1,0))+((('Calcs - ACA values'!Z123)-(INDEX('APT Data'!$A121:$AF121,MATCH('Calcs - New values'!AB$3,'APT Data'!$A$1:$AF$1,0))))*$A$1),'Calcs - ACA values'!Z123*$A$1)</f>
        <v>116835.128</v>
      </c>
      <c r="AC123" s="27">
        <f>IFERROR(INDEX('APT Data'!$A121:$AF121,MATCH('Calcs - New values'!AC$3,'APT Data'!$A$1:$AF$1,0))+((('Calcs - ACA values'!AA123)-(INDEX('APT Data'!$A121:$AF121,MATCH('Calcs - New values'!AC$3,'APT Data'!$A$1:$AF$1,0))))*$A$1),'Calcs - ACA values'!AA123*$A$1)</f>
        <v>116835.128</v>
      </c>
      <c r="AD123" s="27">
        <f>IFERROR(INDEX('APT Data'!$A121:$AF121,MATCH('Calcs - New values'!AD$3,'APT Data'!$A$1:$AF$1,0))+((('Calcs - ACA values'!AB123)-(INDEX('APT Data'!$A121:$AF121,MATCH('Calcs - New values'!AD$3,'APT Data'!$A$1:$AF$1,0))))*$A$1),'Calcs - ACA values'!AB123*$A$1)</f>
        <v>4500</v>
      </c>
      <c r="AE123" s="27">
        <f>IFERROR(INDEX('APT Data'!$A121:$AF121,MATCH('Calcs - New values'!AE$3,'APT Data'!$A$1:$AF$1,0))+((('Calcs - ACA values'!AC123)-(INDEX('APT Data'!$A121:$AF121,MATCH('Calcs - New values'!AE$3,'APT Data'!$A$1:$AF$1,0))))*$A$1),'Calcs - ACA values'!AC123*$A$1)</f>
        <v>7000</v>
      </c>
      <c r="AF123" s="27">
        <f>IFERROR(INDEX('APT Data'!$A121:$AF121,MATCH('Calcs - New values'!AF$3,'APT Data'!$A$1:$AF$1,0))+((('Calcs - ACA values'!AD123)-(INDEX('APT Data'!$A121:$AF121,MATCH('Calcs - New values'!AF$3,'APT Data'!$A$1:$AF$1,0))))*$A$1),'Calcs - ACA values'!AD123*$A$1)</f>
        <v>0</v>
      </c>
      <c r="AG123" s="27">
        <f>IFERROR(INDEX('APT Data'!$A121:$AF121,MATCH('Calcs - New values'!AG$3,'APT Data'!$A$1:$AF$1,0))+((('Calcs - ACA values'!AE123)-(INDEX('APT Data'!$A121:$AF121,MATCH('Calcs - New values'!AG$3,'APT Data'!$A$1:$AF$1,0))))*$A$1),'Calcs - ACA values'!AE123*$A$1)</f>
        <v>892.65600000000006</v>
      </c>
      <c r="AH123" s="27">
        <f>IFERROR(INDEX('APT Data'!$A121:$AF121,MATCH('Calcs - New values'!AH$3,'APT Data'!$A$1:$AF$1,0))+((('Calcs - ACA values'!AF123)-(INDEX('APT Data'!$A121:$AF121,MATCH('Calcs - New values'!AH$3,'APT Data'!$A$1:$AF$1,0))))*$A$1),'Calcs - ACA values'!AF123*$A$1)</f>
        <v>1279.47</v>
      </c>
    </row>
    <row r="124" spans="1:34" x14ac:dyDescent="0.35">
      <c r="A124" s="11">
        <v>881</v>
      </c>
      <c r="B124" s="11" t="b">
        <f>A124='Calcs - ACA values'!A124</f>
        <v>0</v>
      </c>
      <c r="C124" s="11" t="b">
        <f>A124='APT Data'!A122</f>
        <v>1</v>
      </c>
      <c r="D124" s="18" t="s">
        <v>125</v>
      </c>
      <c r="E124" s="27">
        <f>IFERROR(INDEX('APT Data'!$A122:$AF122,MATCH('Calcs - New values'!E$3,'APT Data'!$A$1:$AF$1,0))+((('Calcs - ACA values'!C124)-(INDEX('APT Data'!$A122:$AF122,MATCH('Calcs - New values'!E$3,'APT Data'!$A$1:$AF$1,0))))*$A$1),'Calcs - ACA values'!C124*$A$1)</f>
        <v>3162.4711110000003</v>
      </c>
      <c r="F124" s="27">
        <f>IFERROR(INDEX('APT Data'!$A122:$AF122,MATCH('Calcs - New values'!F$3,'APT Data'!$A$1:$AF$1,0))+((('Calcs - ACA values'!D124)-(INDEX('APT Data'!$A122:$AF122,MATCH('Calcs - New values'!F$3,'APT Data'!$A$1:$AF$1,0))))*$A$1),'Calcs - ACA values'!D124*$A$1)</f>
        <v>4499.9168279999994</v>
      </c>
      <c r="G124" s="27">
        <f>IFERROR(INDEX('APT Data'!$A122:$AF122,MATCH('Calcs - New values'!G$3,'APT Data'!$A$1:$AF$1,0))+((('Calcs - ACA values'!E124)-(INDEX('APT Data'!$A122:$AF122,MATCH('Calcs - New values'!G$3,'APT Data'!$A$1:$AF$1,0))))*$A$1),'Calcs - ACA values'!E124*$A$1)</f>
        <v>5438.6029909999997</v>
      </c>
      <c r="H124" s="27">
        <f>IFERROR(INDEX('APT Data'!$A122:$AF122,MATCH('Calcs - New values'!H$3,'APT Data'!$A$1:$AF$1,0))+((('Calcs - ACA values'!F124)-(INDEX('APT Data'!$A122:$AF122,MATCH('Calcs - New values'!H$3,'APT Data'!$A$1:$AF$1,0))))*$A$1),'Calcs - ACA values'!F124*$A$1)</f>
        <v>318.41027500000001</v>
      </c>
      <c r="I124" s="27">
        <f>IFERROR(INDEX('APT Data'!$A122:$AF122,MATCH('Calcs - New values'!I$3,'APT Data'!$A$1:$AF$1,0))+((('Calcs - ACA values'!G124)-(INDEX('APT Data'!$A122:$AF122,MATCH('Calcs - New values'!I$3,'APT Data'!$A$1:$AF$1,0))))*$A$1),'Calcs - ACA values'!G124*$A$1)</f>
        <v>465.15588000000002</v>
      </c>
      <c r="J124" s="27">
        <f>IFERROR(INDEX('APT Data'!$A122:$AF122,MATCH('Calcs - New values'!J$3,'APT Data'!$A$1:$AF$1,0))+((('Calcs - ACA values'!H124)-(INDEX('APT Data'!$A122:$AF122,MATCH('Calcs - New values'!J$3,'APT Data'!$A$1:$AF$1,0))))*$A$1),'Calcs - ACA values'!H124*$A$1)</f>
        <v>451.37822</v>
      </c>
      <c r="K124" s="27">
        <f>IFERROR(INDEX('APT Data'!$A122:$AF122,MATCH('Calcs - New values'!K$3,'APT Data'!$A$1:$AF$1,0))+((('Calcs - ACA values'!I124)-(INDEX('APT Data'!$A122:$AF122,MATCH('Calcs - New values'!K$3,'APT Data'!$A$1:$AF$1,0))))*$A$1),'Calcs - ACA values'!I124*$A$1)</f>
        <v>451.37822</v>
      </c>
      <c r="L124" s="27">
        <f>IFERROR(INDEX('APT Data'!$A122:$AF122,MATCH('Calcs - New values'!L$3,'APT Data'!$A$1:$AF$1,0))+((('Calcs - ACA values'!J124)-(INDEX('APT Data'!$A122:$AF122,MATCH('Calcs - New values'!L$3,'APT Data'!$A$1:$AF$1,0))))*$A$1),'Calcs - ACA values'!J124*$A$1)</f>
        <v>700.87234000000001</v>
      </c>
      <c r="M124" s="27">
        <f>IFERROR(INDEX('APT Data'!$A122:$AF122,MATCH('Calcs - New values'!M$3,'APT Data'!$A$1:$AF$1,0))+((('Calcs - ACA values'!K124)-(INDEX('APT Data'!$A122:$AF122,MATCH('Calcs - New values'!M$3,'APT Data'!$A$1:$AF$1,0))))*$A$1),'Calcs - ACA values'!K124*$A$1)</f>
        <v>932.09580500000004</v>
      </c>
      <c r="N124" s="27">
        <f>IFERROR(INDEX('APT Data'!$A122:$AF122,MATCH('Calcs - New values'!N$3,'APT Data'!$A$1:$AF$1,0))+((('Calcs - ACA values'!L124)-(INDEX('APT Data'!$A122:$AF122,MATCH('Calcs - New values'!N$3,'APT Data'!$A$1:$AF$1,0))))*$A$1),'Calcs - ACA values'!L124*$A$1)</f>
        <v>477.55857500000002</v>
      </c>
      <c r="O124" s="27">
        <f>IFERROR(INDEX('APT Data'!$A122:$AF122,MATCH('Calcs - New values'!O$3,'APT Data'!$A$1:$AF$1,0))+((('Calcs - ACA values'!M124)-(INDEX('APT Data'!$A122:$AF122,MATCH('Calcs - New values'!O$3,'APT Data'!$A$1:$AF$1,0))))*$A$1),'Calcs - ACA values'!M124*$A$1)</f>
        <v>648.40875999999992</v>
      </c>
      <c r="P124" s="27">
        <f>IFERROR(INDEX('APT Data'!$A122:$AF122,MATCH('Calcs - New values'!P$3,'APT Data'!$A$1:$AF$1,0))+((('Calcs - ACA values'!N124)-(INDEX('APT Data'!$A122:$AF122,MATCH('Calcs - New values'!P$3,'APT Data'!$A$1:$AF$1,0))))*$A$1),'Calcs - ACA values'!N124*$A$1)</f>
        <v>425.19786499999998</v>
      </c>
      <c r="Q124" s="27">
        <f>IFERROR(INDEX('APT Data'!$A122:$AF122,MATCH('Calcs - New values'!Q$3,'APT Data'!$A$1:$AF$1,0))+((('Calcs - ACA values'!O124)-(INDEX('APT Data'!$A122:$AF122,MATCH('Calcs - New values'!Q$3,'APT Data'!$A$1:$AF$1,0))))*$A$1),'Calcs - ACA values'!O124*$A$1)</f>
        <v>575.41491000000008</v>
      </c>
      <c r="R124" s="27">
        <f>IFERROR(INDEX('APT Data'!$A122:$AF122,MATCH('Calcs - New values'!R$3,'APT Data'!$A$1:$AF$1,0))+((('Calcs - ACA values'!P124)-(INDEX('APT Data'!$A122:$AF122,MATCH('Calcs - New values'!R$3,'APT Data'!$A$1:$AF$1,0))))*$A$1),'Calcs - ACA values'!P124*$A$1)</f>
        <v>381.97537</v>
      </c>
      <c r="S124" s="27">
        <f>IFERROR(INDEX('APT Data'!$A122:$AF122,MATCH('Calcs - New values'!S$3,'APT Data'!$A$1:$AF$1,0))+((('Calcs - ACA values'!Q124)-(INDEX('APT Data'!$A122:$AF122,MATCH('Calcs - New values'!S$3,'APT Data'!$A$1:$AF$1,0))))*$A$1),'Calcs - ACA values'!Q124*$A$1)</f>
        <v>517.65805999999998</v>
      </c>
      <c r="T124" s="27">
        <f>IFERROR(INDEX('APT Data'!$A122:$AF122,MATCH('Calcs - New values'!T$3,'APT Data'!$A$1:$AF$1,0))+((('Calcs - ACA values'!R124)-(INDEX('APT Data'!$A122:$AF122,MATCH('Calcs - New values'!T$3,'APT Data'!$A$1:$AF$1,0))))*$A$1),'Calcs - ACA values'!R124*$A$1)</f>
        <v>275.07982000000004</v>
      </c>
      <c r="U124" s="27">
        <f>IFERROR(INDEX('APT Data'!$A122:$AF122,MATCH('Calcs - New values'!U$3,'APT Data'!$A$1:$AF$1,0))+((('Calcs - ACA values'!S124)-(INDEX('APT Data'!$A122:$AF122,MATCH('Calcs - New values'!U$3,'APT Data'!$A$1:$AF$1,0))))*$A$1),'Calcs - ACA values'!S124*$A$1)</f>
        <v>395.94915500000002</v>
      </c>
      <c r="V124" s="27">
        <f>IFERROR(INDEX('APT Data'!$A122:$AF122,MATCH('Calcs - New values'!V$3,'APT Data'!$A$1:$AF$1,0))+((('Calcs - ACA values'!T124)-(INDEX('APT Data'!$A122:$AF122,MATCH('Calcs - New values'!V$3,'APT Data'!$A$1:$AF$1,0))))*$A$1),'Calcs - ACA values'!T124*$A$1)</f>
        <v>226.31975500000001</v>
      </c>
      <c r="W124" s="27">
        <f>IFERROR(INDEX('APT Data'!$A122:$AF122,MATCH('Calcs - New values'!W$3,'APT Data'!$A$1:$AF$1,0))+((('Calcs - ACA values'!U124)-(INDEX('APT Data'!$A122:$AF122,MATCH('Calcs - New values'!W$3,'APT Data'!$A$1:$AF$1,0))))*$A$1),'Calcs - ACA values'!U124*$A$1)</f>
        <v>307.59166999999997</v>
      </c>
      <c r="X124" s="27">
        <f>IFERROR(INDEX('APT Data'!$A122:$AF122,MATCH('Calcs - New values'!X$3,'APT Data'!$A$1:$AF$1,0))+((('Calcs - ACA values'!V124)-(INDEX('APT Data'!$A122:$AF122,MATCH('Calcs - New values'!X$3,'APT Data'!$A$1:$AF$1,0))))*$A$1),'Calcs - ACA values'!V124*$A$1)</f>
        <v>823.70491500000003</v>
      </c>
      <c r="Y124" s="27">
        <f>IFERROR(INDEX('APT Data'!$A122:$AF122,MATCH('Calcs - New values'!Y$3,'APT Data'!$A$1:$AF$1,0))+((('Calcs - ACA values'!W124)-(INDEX('APT Data'!$A122:$AF122,MATCH('Calcs - New values'!Y$3,'APT Data'!$A$1:$AF$1,0))))*$A$1),'Calcs - ACA values'!W124*$A$1)</f>
        <v>1365.4386199999999</v>
      </c>
      <c r="Z124" s="27">
        <f>IFERROR(INDEX('APT Data'!$A122:$AF122,MATCH('Calcs - New values'!Z$3,'APT Data'!$A$1:$AF$1,0))+((('Calcs - ACA values'!X124)-(INDEX('APT Data'!$A122:$AF122,MATCH('Calcs - New values'!Z$3,'APT Data'!$A$1:$AF$1,0))))*$A$1),'Calcs - ACA values'!X124*$A$1)</f>
        <v>559.22135000000003</v>
      </c>
      <c r="AA124" s="27">
        <f>IFERROR(INDEX('APT Data'!$A122:$AF122,MATCH('Calcs - New values'!AA$3,'APT Data'!$A$1:$AF$1,0))+((('Calcs - ACA values'!Y124)-(INDEX('APT Data'!$A122:$AF122,MATCH('Calcs - New values'!AA$3,'APT Data'!$A$1:$AF$1,0))))*$A$1),'Calcs - ACA values'!Y124*$A$1)</f>
        <v>907.99114499999996</v>
      </c>
      <c r="AB124" s="27">
        <f>IFERROR(INDEX('APT Data'!$A122:$AF122,MATCH('Calcs - New values'!AB$3,'APT Data'!$A$1:$AF$1,0))+((('Calcs - ACA values'!Z124)-(INDEX('APT Data'!$A122:$AF122,MATCH('Calcs - New values'!AB$3,'APT Data'!$A$1:$AF$1,0))))*$A$1),'Calcs - ACA values'!Z124*$A$1)</f>
        <v>134562.2746</v>
      </c>
      <c r="AC124" s="27">
        <f>IFERROR(INDEX('APT Data'!$A122:$AF122,MATCH('Calcs - New values'!AC$3,'APT Data'!$A$1:$AF$1,0))+((('Calcs - ACA values'!AA124)-(INDEX('APT Data'!$A122:$AF122,MATCH('Calcs - New values'!AC$3,'APT Data'!$A$1:$AF$1,0))))*$A$1),'Calcs - ACA values'!AA124*$A$1)</f>
        <v>128232.57460000001</v>
      </c>
      <c r="AD124" s="27">
        <f>IFERROR(INDEX('APT Data'!$A122:$AF122,MATCH('Calcs - New values'!AD$3,'APT Data'!$A$1:$AF$1,0))+((('Calcs - ACA values'!AB124)-(INDEX('APT Data'!$A122:$AF122,MATCH('Calcs - New values'!AD$3,'APT Data'!$A$1:$AF$1,0))))*$A$1),'Calcs - ACA values'!AB124*$A$1)</f>
        <v>24919.064999999999</v>
      </c>
      <c r="AE124" s="27">
        <f>IFERROR(INDEX('APT Data'!$A122:$AF122,MATCH('Calcs - New values'!AE$3,'APT Data'!$A$1:$AF$1,0))+((('Calcs - ACA values'!AC124)-(INDEX('APT Data'!$A122:$AF122,MATCH('Calcs - New values'!AE$3,'APT Data'!$A$1:$AF$1,0))))*$A$1),'Calcs - ACA values'!AC124*$A$1)</f>
        <v>38762.99</v>
      </c>
      <c r="AF124" s="27">
        <f>IFERROR(INDEX('APT Data'!$A122:$AF122,MATCH('Calcs - New values'!AF$3,'APT Data'!$A$1:$AF$1,0))+((('Calcs - ACA values'!AD124)-(INDEX('APT Data'!$A122:$AF122,MATCH('Calcs - New values'!AF$3,'APT Data'!$A$1:$AF$1,0))))*$A$1),'Calcs - ACA values'!AD124*$A$1)</f>
        <v>0</v>
      </c>
      <c r="AG124" s="27">
        <f>IFERROR(INDEX('APT Data'!$A122:$AF122,MATCH('Calcs - New values'!AG$3,'APT Data'!$A$1:$AF$1,0))+((('Calcs - ACA values'!AE124)-(INDEX('APT Data'!$A122:$AF122,MATCH('Calcs - New values'!AG$3,'APT Data'!$A$1:$AF$1,0))))*$A$1),'Calcs - ACA values'!AE124*$A$1)</f>
        <v>498.38130000000001</v>
      </c>
      <c r="AH124" s="27">
        <f>IFERROR(INDEX('APT Data'!$A122:$AF122,MATCH('Calcs - New values'!AH$3,'APT Data'!$A$1:$AF$1,0))+((('Calcs - ACA values'!AF124)-(INDEX('APT Data'!$A122:$AF122,MATCH('Calcs - New values'!AH$3,'APT Data'!$A$1:$AF$1,0))))*$A$1),'Calcs - ACA values'!AF124*$A$1)</f>
        <v>714.34653000000003</v>
      </c>
    </row>
    <row r="125" spans="1:34" x14ac:dyDescent="0.35">
      <c r="A125" s="11">
        <v>882</v>
      </c>
      <c r="B125" s="11" t="b">
        <f>A125='Calcs - ACA values'!A125</f>
        <v>1</v>
      </c>
      <c r="C125" s="11" t="b">
        <f>A125='APT Data'!A123</f>
        <v>1</v>
      </c>
      <c r="D125" s="18" t="s">
        <v>126</v>
      </c>
      <c r="E125" s="27">
        <f>IFERROR(INDEX('APT Data'!$A123:$AF123,MATCH('Calcs - New values'!E$3,'APT Data'!$A$1:$AF$1,0))+((('Calcs - ACA values'!C125)-(INDEX('APT Data'!$A123:$AF123,MATCH('Calcs - New values'!E$3,'APT Data'!$A$1:$AF$1,0))))*$A$1),'Calcs - ACA values'!C125*$A$1)</f>
        <v>3134.0204189999999</v>
      </c>
      <c r="F125" s="27">
        <f>IFERROR(INDEX('APT Data'!$A123:$AF123,MATCH('Calcs - New values'!F$3,'APT Data'!$A$1:$AF$1,0))+((('Calcs - ACA values'!D125)-(INDEX('APT Data'!$A123:$AF123,MATCH('Calcs - New values'!F$3,'APT Data'!$A$1:$AF$1,0))))*$A$1),'Calcs - ACA values'!D125*$A$1)</f>
        <v>4419.5496119999998</v>
      </c>
      <c r="G125" s="27">
        <f>IFERROR(INDEX('APT Data'!$A123:$AF123,MATCH('Calcs - New values'!G$3,'APT Data'!$A$1:$AF$1,0))+((('Calcs - ACA values'!E125)-(INDEX('APT Data'!$A123:$AF123,MATCH('Calcs - New values'!G$3,'APT Data'!$A$1:$AF$1,0))))*$A$1),'Calcs - ACA values'!E125*$A$1)</f>
        <v>4980.5199390000007</v>
      </c>
      <c r="H125" s="27">
        <f>IFERROR(INDEX('APT Data'!$A123:$AF123,MATCH('Calcs - New values'!H$3,'APT Data'!$A$1:$AF$1,0))+((('Calcs - ACA values'!F125)-(INDEX('APT Data'!$A123:$AF123,MATCH('Calcs - New values'!H$3,'APT Data'!$A$1:$AF$1,0))))*$A$1),'Calcs - ACA values'!F125*$A$1)</f>
        <v>577.02997499999992</v>
      </c>
      <c r="I125" s="27">
        <f>IFERROR(INDEX('APT Data'!$A123:$AF123,MATCH('Calcs - New values'!I$3,'APT Data'!$A$1:$AF$1,0))+((('Calcs - ACA values'!G125)-(INDEX('APT Data'!$A123:$AF123,MATCH('Calcs - New values'!I$3,'APT Data'!$A$1:$AF$1,0))))*$A$1),'Calcs - ACA values'!G125*$A$1)</f>
        <v>842.96951999999999</v>
      </c>
      <c r="J125" s="27">
        <f>IFERROR(INDEX('APT Data'!$A123:$AF123,MATCH('Calcs - New values'!J$3,'APT Data'!$A$1:$AF$1,0))+((('Calcs - ACA values'!H125)-(INDEX('APT Data'!$A123:$AF123,MATCH('Calcs - New values'!J$3,'APT Data'!$A$1:$AF$1,0))))*$A$1),'Calcs - ACA values'!H125*$A$1)</f>
        <v>461.62038000000001</v>
      </c>
      <c r="K125" s="27">
        <f>IFERROR(INDEX('APT Data'!$A123:$AF123,MATCH('Calcs - New values'!K$3,'APT Data'!$A$1:$AF$1,0))+((('Calcs - ACA values'!I125)-(INDEX('APT Data'!$A123:$AF123,MATCH('Calcs - New values'!K$3,'APT Data'!$A$1:$AF$1,0))))*$A$1),'Calcs - ACA values'!I125*$A$1)</f>
        <v>461.62038000000001</v>
      </c>
      <c r="L125" s="27">
        <f>IFERROR(INDEX('APT Data'!$A123:$AF123,MATCH('Calcs - New values'!L$3,'APT Data'!$A$1:$AF$1,0))+((('Calcs - ACA values'!J125)-(INDEX('APT Data'!$A123:$AF123,MATCH('Calcs - New values'!L$3,'APT Data'!$A$1:$AF$1,0))))*$A$1),'Calcs - ACA values'!J125*$A$1)</f>
        <v>622.18986000000007</v>
      </c>
      <c r="M125" s="27">
        <f>IFERROR(INDEX('APT Data'!$A123:$AF123,MATCH('Calcs - New values'!M$3,'APT Data'!$A$1:$AF$1,0))+((('Calcs - ACA values'!K125)-(INDEX('APT Data'!$A123:$AF123,MATCH('Calcs - New values'!M$3,'APT Data'!$A$1:$AF$1,0))))*$A$1),'Calcs - ACA values'!K125*$A$1)</f>
        <v>868.05034499999999</v>
      </c>
      <c r="N125" s="27">
        <f>IFERROR(INDEX('APT Data'!$A123:$AF123,MATCH('Calcs - New values'!N$3,'APT Data'!$A$1:$AF$1,0))+((('Calcs - ACA values'!L125)-(INDEX('APT Data'!$A123:$AF123,MATCH('Calcs - New values'!N$3,'APT Data'!$A$1:$AF$1,0))))*$A$1),'Calcs - ACA values'!L125*$A$1)</f>
        <v>476.67967500000003</v>
      </c>
      <c r="O125" s="27">
        <f>IFERROR(INDEX('APT Data'!$A123:$AF123,MATCH('Calcs - New values'!O$3,'APT Data'!$A$1:$AF$1,0))+((('Calcs - ACA values'!M125)-(INDEX('APT Data'!$A123:$AF123,MATCH('Calcs - New values'!O$3,'APT Data'!$A$1:$AF$1,0))))*$A$1),'Calcs - ACA values'!M125*$A$1)</f>
        <v>682.40003999999999</v>
      </c>
      <c r="P125" s="27">
        <f>IFERROR(INDEX('APT Data'!$A123:$AF123,MATCH('Calcs - New values'!P$3,'APT Data'!$A$1:$AF$1,0))+((('Calcs - ACA values'!N125)-(INDEX('APT Data'!$A123:$AF123,MATCH('Calcs - New values'!P$3,'APT Data'!$A$1:$AF$1,0))))*$A$1),'Calcs - ACA values'!N125*$A$1)</f>
        <v>446.57008500000001</v>
      </c>
      <c r="Q125" s="27">
        <f>IFERROR(INDEX('APT Data'!$A123:$AF123,MATCH('Calcs - New values'!Q$3,'APT Data'!$A$1:$AF$1,0))+((('Calcs - ACA values'!O125)-(INDEX('APT Data'!$A123:$AF123,MATCH('Calcs - New values'!Q$3,'APT Data'!$A$1:$AF$1,0))))*$A$1),'Calcs - ACA values'!O125*$A$1)</f>
        <v>632.22039000000007</v>
      </c>
      <c r="R125" s="27">
        <f>IFERROR(INDEX('APT Data'!$A123:$AF123,MATCH('Calcs - New values'!R$3,'APT Data'!$A$1:$AF$1,0))+((('Calcs - ACA values'!P125)-(INDEX('APT Data'!$A123:$AF123,MATCH('Calcs - New values'!R$3,'APT Data'!$A$1:$AF$1,0))))*$A$1),'Calcs - ACA values'!P125*$A$1)</f>
        <v>411.44972999999999</v>
      </c>
      <c r="S125" s="27">
        <f>IFERROR(INDEX('APT Data'!$A123:$AF123,MATCH('Calcs - New values'!S$3,'APT Data'!$A$1:$AF$1,0))+((('Calcs - ACA values'!Q125)-(INDEX('APT Data'!$A123:$AF123,MATCH('Calcs - New values'!S$3,'APT Data'!$A$1:$AF$1,0))))*$A$1),'Calcs - ACA values'!Q125*$A$1)</f>
        <v>582.04973999999993</v>
      </c>
      <c r="T125" s="27">
        <f>IFERROR(INDEX('APT Data'!$A123:$AF123,MATCH('Calcs - New values'!T$3,'APT Data'!$A$1:$AF$1,0))+((('Calcs - ACA values'!R125)-(INDEX('APT Data'!$A123:$AF123,MATCH('Calcs - New values'!T$3,'APT Data'!$A$1:$AF$1,0))))*$A$1),'Calcs - ACA values'!R125*$A$1)</f>
        <v>260.91978</v>
      </c>
      <c r="U125" s="27">
        <f>IFERROR(INDEX('APT Data'!$A123:$AF123,MATCH('Calcs - New values'!U$3,'APT Data'!$A$1:$AF$1,0))+((('Calcs - ACA values'!S125)-(INDEX('APT Data'!$A123:$AF123,MATCH('Calcs - New values'!U$3,'APT Data'!$A$1:$AF$1,0))))*$A$1),'Calcs - ACA values'!S125*$A$1)</f>
        <v>416.46049499999998</v>
      </c>
      <c r="V125" s="27">
        <f>IFERROR(INDEX('APT Data'!$A123:$AF123,MATCH('Calcs - New values'!V$3,'APT Data'!$A$1:$AF$1,0))+((('Calcs - ACA values'!T125)-(INDEX('APT Data'!$A123:$AF123,MATCH('Calcs - New values'!V$3,'APT Data'!$A$1:$AF$1,0))))*$A$1),'Calcs - ACA values'!T125*$A$1)</f>
        <v>215.759895</v>
      </c>
      <c r="W125" s="27">
        <f>IFERROR(INDEX('APT Data'!$A123:$AF123,MATCH('Calcs - New values'!W$3,'APT Data'!$A$1:$AF$1,0))+((('Calcs - ACA values'!U125)-(INDEX('APT Data'!$A123:$AF123,MATCH('Calcs - New values'!W$3,'APT Data'!$A$1:$AF$1,0))))*$A$1),'Calcs - ACA values'!U125*$A$1)</f>
        <v>311.09042999999997</v>
      </c>
      <c r="X125" s="27">
        <f>IFERROR(INDEX('APT Data'!$A123:$AF123,MATCH('Calcs - New values'!X$3,'APT Data'!$A$1:$AF$1,0))+((('Calcs - ACA values'!V125)-(INDEX('APT Data'!$A123:$AF123,MATCH('Calcs - New values'!X$3,'APT Data'!$A$1:$AF$1,0))))*$A$1),'Calcs - ACA values'!V125*$A$1)</f>
        <v>1098.8695349999998</v>
      </c>
      <c r="Y125" s="27">
        <f>IFERROR(INDEX('APT Data'!$A123:$AF123,MATCH('Calcs - New values'!Y$3,'APT Data'!$A$1:$AF$1,0))+((('Calcs - ACA values'!W125)-(INDEX('APT Data'!$A123:$AF123,MATCH('Calcs - New values'!Y$3,'APT Data'!$A$1:$AF$1,0))))*$A$1),'Calcs - ACA values'!W125*$A$1)</f>
        <v>1665.85998</v>
      </c>
      <c r="Z125" s="27">
        <f>IFERROR(INDEX('APT Data'!$A123:$AF123,MATCH('Calcs - New values'!Z$3,'APT Data'!$A$1:$AF$1,0))+((('Calcs - ACA values'!X125)-(INDEX('APT Data'!$A123:$AF123,MATCH('Calcs - New values'!Z$3,'APT Data'!$A$1:$AF$1,0))))*$A$1),'Calcs - ACA values'!X125*$A$1)</f>
        <v>551.94015000000002</v>
      </c>
      <c r="AA125" s="27">
        <f>IFERROR(INDEX('APT Data'!$A123:$AF123,MATCH('Calcs - New values'!AA$3,'APT Data'!$A$1:$AF$1,0))+((('Calcs - ACA values'!Y125)-(INDEX('APT Data'!$A123:$AF123,MATCH('Calcs - New values'!AA$3,'APT Data'!$A$1:$AF$1,0))))*$A$1),'Calcs - ACA values'!Y125*$A$1)</f>
        <v>1490.2402050000001</v>
      </c>
      <c r="AB125" s="27">
        <f>IFERROR(INDEX('APT Data'!$A123:$AF123,MATCH('Calcs - New values'!AB$3,'APT Data'!$A$1:$AF$1,0))+((('Calcs - ACA values'!Z125)-(INDEX('APT Data'!$A123:$AF123,MATCH('Calcs - New values'!AB$3,'APT Data'!$A$1:$AF$1,0))))*$A$1),'Calcs - ACA values'!Z125*$A$1)</f>
        <v>118215.83040000001</v>
      </c>
      <c r="AC125" s="27">
        <f>IFERROR(INDEX('APT Data'!$A123:$AF123,MATCH('Calcs - New values'!AC$3,'APT Data'!$A$1:$AF$1,0))+((('Calcs - ACA values'!AA125)-(INDEX('APT Data'!$A123:$AF123,MATCH('Calcs - New values'!AC$3,'APT Data'!$A$1:$AF$1,0))))*$A$1),'Calcs - ACA values'!AA125*$A$1)</f>
        <v>118215.83040000001</v>
      </c>
      <c r="AD125" s="27">
        <f>IFERROR(INDEX('APT Data'!$A123:$AF123,MATCH('Calcs - New values'!AD$3,'APT Data'!$A$1:$AF$1,0))+((('Calcs - ACA values'!AB125)-(INDEX('APT Data'!$A123:$AF123,MATCH('Calcs - New values'!AD$3,'APT Data'!$A$1:$AF$1,0))))*$A$1),'Calcs - ACA values'!AB125*$A$1)</f>
        <v>4515.8850000000002</v>
      </c>
      <c r="AE125" s="27">
        <f>IFERROR(INDEX('APT Data'!$A123:$AF123,MATCH('Calcs - New values'!AE$3,'APT Data'!$A$1:$AF$1,0))+((('Calcs - ACA values'!AC125)-(INDEX('APT Data'!$A123:$AF123,MATCH('Calcs - New values'!AE$3,'APT Data'!$A$1:$AF$1,0))))*$A$1),'Calcs - ACA values'!AC125*$A$1)</f>
        <v>7024.7100000000009</v>
      </c>
      <c r="AF125" s="27">
        <f>IFERROR(INDEX('APT Data'!$A123:$AF123,MATCH('Calcs - New values'!AF$3,'APT Data'!$A$1:$AF$1,0))+((('Calcs - ACA values'!AD125)-(INDEX('APT Data'!$A123:$AF123,MATCH('Calcs - New values'!AF$3,'APT Data'!$A$1:$AF$1,0))))*$A$1),'Calcs - ACA values'!AD125*$A$1)</f>
        <v>0</v>
      </c>
      <c r="AG125" s="27">
        <f>IFERROR(INDEX('APT Data'!$A123:$AF123,MATCH('Calcs - New values'!AG$3,'APT Data'!$A$1:$AF$1,0))+((('Calcs - ACA values'!AE125)-(INDEX('APT Data'!$A123:$AF123,MATCH('Calcs - New values'!AG$3,'APT Data'!$A$1:$AF$1,0))))*$A$1),'Calcs - ACA values'!AE125*$A$1)</f>
        <v>903.17969999999991</v>
      </c>
      <c r="AH125" s="27">
        <f>IFERROR(INDEX('APT Data'!$A123:$AF123,MATCH('Calcs - New values'!AH$3,'APT Data'!$A$1:$AF$1,0))+((('Calcs - ACA values'!AF125)-(INDEX('APT Data'!$A123:$AF123,MATCH('Calcs - New values'!AH$3,'APT Data'!$A$1:$AF$1,0))))*$A$1),'Calcs - ACA values'!AF125*$A$1)</f>
        <v>1294.5503699999999</v>
      </c>
    </row>
    <row r="126" spans="1:34" x14ac:dyDescent="0.35">
      <c r="A126" s="11">
        <v>883</v>
      </c>
      <c r="B126" s="11" t="b">
        <f>A126='Calcs - ACA values'!A126</f>
        <v>1</v>
      </c>
      <c r="C126" s="11" t="b">
        <f>A126='APT Data'!A124</f>
        <v>1</v>
      </c>
      <c r="D126" s="18" t="s">
        <v>127</v>
      </c>
      <c r="E126" s="27">
        <f>IFERROR(INDEX('APT Data'!$A124:$AF124,MATCH('Calcs - New values'!E$3,'APT Data'!$A$1:$AF$1,0))+((('Calcs - ACA values'!C126)-(INDEX('APT Data'!$A124:$AF124,MATCH('Calcs - New values'!E$3,'APT Data'!$A$1:$AF$1,0))))*$A$1),'Calcs - ACA values'!C126*$A$1)</f>
        <v>3226.2811109999998</v>
      </c>
      <c r="F126" s="27">
        <f>IFERROR(INDEX('APT Data'!$A124:$AF124,MATCH('Calcs - New values'!F$3,'APT Data'!$A$1:$AF$1,0))+((('Calcs - ACA values'!D126)-(INDEX('APT Data'!$A124:$AF124,MATCH('Calcs - New values'!F$3,'APT Data'!$A$1:$AF$1,0))))*$A$1),'Calcs - ACA values'!D126*$A$1)</f>
        <v>4549.6418279999998</v>
      </c>
      <c r="G126" s="27">
        <f>IFERROR(INDEX('APT Data'!$A124:$AF124,MATCH('Calcs - New values'!G$3,'APT Data'!$A$1:$AF$1,0))+((('Calcs - ACA values'!E126)-(INDEX('APT Data'!$A124:$AF124,MATCH('Calcs - New values'!G$3,'APT Data'!$A$1:$AF$1,0))))*$A$1),'Calcs - ACA values'!E126*$A$1)</f>
        <v>5127.121991</v>
      </c>
      <c r="H126" s="27">
        <f>IFERROR(INDEX('APT Data'!$A124:$AF124,MATCH('Calcs - New values'!H$3,'APT Data'!$A$1:$AF$1,0))+((('Calcs - ACA values'!F126)-(INDEX('APT Data'!$A124:$AF124,MATCH('Calcs - New values'!H$3,'APT Data'!$A$1:$AF$1,0))))*$A$1),'Calcs - ACA values'!F126*$A$1)</f>
        <v>577.16027499999996</v>
      </c>
      <c r="I126" s="27">
        <f>IFERROR(INDEX('APT Data'!$A124:$AF124,MATCH('Calcs - New values'!I$3,'APT Data'!$A$1:$AF$1,0))+((('Calcs - ACA values'!G126)-(INDEX('APT Data'!$A124:$AF124,MATCH('Calcs - New values'!I$3,'APT Data'!$A$1:$AF$1,0))))*$A$1),'Calcs - ACA values'!G126*$A$1)</f>
        <v>843.15588000000002</v>
      </c>
      <c r="J126" s="27">
        <f>IFERROR(INDEX('APT Data'!$A124:$AF124,MATCH('Calcs - New values'!J$3,'APT Data'!$A$1:$AF$1,0))+((('Calcs - ACA values'!H126)-(INDEX('APT Data'!$A124:$AF124,MATCH('Calcs - New values'!J$3,'APT Data'!$A$1:$AF$1,0))))*$A$1),'Calcs - ACA values'!H126*$A$1)</f>
        <v>461.72822000000002</v>
      </c>
      <c r="K126" s="27">
        <f>IFERROR(INDEX('APT Data'!$A124:$AF124,MATCH('Calcs - New values'!K$3,'APT Data'!$A$1:$AF$1,0))+((('Calcs - ACA values'!I126)-(INDEX('APT Data'!$A124:$AF124,MATCH('Calcs - New values'!K$3,'APT Data'!$A$1:$AF$1,0))))*$A$1),'Calcs - ACA values'!I126*$A$1)</f>
        <v>461.72822000000002</v>
      </c>
      <c r="L126" s="27">
        <f>IFERROR(INDEX('APT Data'!$A124:$AF124,MATCH('Calcs - New values'!L$3,'APT Data'!$A$1:$AF$1,0))+((('Calcs - ACA values'!J126)-(INDEX('APT Data'!$A124:$AF124,MATCH('Calcs - New values'!L$3,'APT Data'!$A$1:$AF$1,0))))*$A$1),'Calcs - ACA values'!J126*$A$1)</f>
        <v>622.32934</v>
      </c>
      <c r="M126" s="27">
        <f>IFERROR(INDEX('APT Data'!$A124:$AF124,MATCH('Calcs - New values'!M$3,'APT Data'!$A$1:$AF$1,0))+((('Calcs - ACA values'!K126)-(INDEX('APT Data'!$A124:$AF124,MATCH('Calcs - New values'!M$3,'APT Data'!$A$1:$AF$1,0))))*$A$1),'Calcs - ACA values'!K126*$A$1)</f>
        <v>868.24980500000004</v>
      </c>
      <c r="N126" s="27">
        <f>IFERROR(INDEX('APT Data'!$A124:$AF124,MATCH('Calcs - New values'!N$3,'APT Data'!$A$1:$AF$1,0))+((('Calcs - ACA values'!L126)-(INDEX('APT Data'!$A124:$AF124,MATCH('Calcs - New values'!N$3,'APT Data'!$A$1:$AF$1,0))))*$A$1),'Calcs - ACA values'!L126*$A$1)</f>
        <v>476.78457500000002</v>
      </c>
      <c r="O126" s="27">
        <f>IFERROR(INDEX('APT Data'!$A124:$AF124,MATCH('Calcs - New values'!O$3,'APT Data'!$A$1:$AF$1,0))+((('Calcs - ACA values'!M126)-(INDEX('APT Data'!$A124:$AF124,MATCH('Calcs - New values'!O$3,'APT Data'!$A$1:$AF$1,0))))*$A$1),'Calcs - ACA values'!M126*$A$1)</f>
        <v>682.55475999999999</v>
      </c>
      <c r="P126" s="27">
        <f>IFERROR(INDEX('APT Data'!$A124:$AF124,MATCH('Calcs - New values'!P$3,'APT Data'!$A$1:$AF$1,0))+((('Calcs - ACA values'!N126)-(INDEX('APT Data'!$A124:$AF124,MATCH('Calcs - New values'!P$3,'APT Data'!$A$1:$AF$1,0))))*$A$1),'Calcs - ACA values'!N126*$A$1)</f>
        <v>446.67186500000003</v>
      </c>
      <c r="Q126" s="27">
        <f>IFERROR(INDEX('APT Data'!$A124:$AF124,MATCH('Calcs - New values'!Q$3,'APT Data'!$A$1:$AF$1,0))+((('Calcs - ACA values'!O126)-(INDEX('APT Data'!$A124:$AF124,MATCH('Calcs - New values'!Q$3,'APT Data'!$A$1:$AF$1,0))))*$A$1),'Calcs - ACA values'!O126*$A$1)</f>
        <v>632.36690999999996</v>
      </c>
      <c r="R126" s="27">
        <f>IFERROR(INDEX('APT Data'!$A124:$AF124,MATCH('Calcs - New values'!R$3,'APT Data'!$A$1:$AF$1,0))+((('Calcs - ACA values'!P126)-(INDEX('APT Data'!$A124:$AF124,MATCH('Calcs - New values'!R$3,'APT Data'!$A$1:$AF$1,0))))*$A$1),'Calcs - ACA values'!P126*$A$1)</f>
        <v>411.54037</v>
      </c>
      <c r="S126" s="27">
        <f>IFERROR(INDEX('APT Data'!$A124:$AF124,MATCH('Calcs - New values'!S$3,'APT Data'!$A$1:$AF$1,0))+((('Calcs - ACA values'!Q126)-(INDEX('APT Data'!$A124:$AF124,MATCH('Calcs - New values'!S$3,'APT Data'!$A$1:$AF$1,0))))*$A$1),'Calcs - ACA values'!Q126*$A$1)</f>
        <v>582.17906000000005</v>
      </c>
      <c r="T126" s="27">
        <f>IFERROR(INDEX('APT Data'!$A124:$AF124,MATCH('Calcs - New values'!T$3,'APT Data'!$A$1:$AF$1,0))+((('Calcs - ACA values'!R126)-(INDEX('APT Data'!$A124:$AF124,MATCH('Calcs - New values'!T$3,'APT Data'!$A$1:$AF$1,0))))*$A$1),'Calcs - ACA values'!R126*$A$1)</f>
        <v>260.97681999999998</v>
      </c>
      <c r="U126" s="27">
        <f>IFERROR(INDEX('APT Data'!$A124:$AF124,MATCH('Calcs - New values'!U$3,'APT Data'!$A$1:$AF$1,0))+((('Calcs - ACA values'!S126)-(INDEX('APT Data'!$A124:$AF124,MATCH('Calcs - New values'!U$3,'APT Data'!$A$1:$AF$1,0))))*$A$1),'Calcs - ACA values'!S126*$A$1)</f>
        <v>416.55915500000003</v>
      </c>
      <c r="V126" s="27">
        <f>IFERROR(INDEX('APT Data'!$A124:$AF124,MATCH('Calcs - New values'!V$3,'APT Data'!$A$1:$AF$1,0))+((('Calcs - ACA values'!T126)-(INDEX('APT Data'!$A124:$AF124,MATCH('Calcs - New values'!V$3,'APT Data'!$A$1:$AF$1,0))))*$A$1),'Calcs - ACA values'!T126*$A$1)</f>
        <v>215.80775500000001</v>
      </c>
      <c r="W126" s="27">
        <f>IFERROR(INDEX('APT Data'!$A124:$AF124,MATCH('Calcs - New values'!W$3,'APT Data'!$A$1:$AF$1,0))+((('Calcs - ACA values'!U126)-(INDEX('APT Data'!$A124:$AF124,MATCH('Calcs - New values'!W$3,'APT Data'!$A$1:$AF$1,0))))*$A$1),'Calcs - ACA values'!U126*$A$1)</f>
        <v>311.16467</v>
      </c>
      <c r="X126" s="27">
        <f>IFERROR(INDEX('APT Data'!$A124:$AF124,MATCH('Calcs - New values'!X$3,'APT Data'!$A$1:$AF$1,0))+((('Calcs - ACA values'!V126)-(INDEX('APT Data'!$A124:$AF124,MATCH('Calcs - New values'!X$3,'APT Data'!$A$1:$AF$1,0))))*$A$1),'Calcs - ACA values'!V126*$A$1)</f>
        <v>1099.1139149999999</v>
      </c>
      <c r="Y126" s="27">
        <f>IFERROR(INDEX('APT Data'!$A124:$AF124,MATCH('Calcs - New values'!Y$3,'APT Data'!$A$1:$AF$1,0))+((('Calcs - ACA values'!W126)-(INDEX('APT Data'!$A124:$AF124,MATCH('Calcs - New values'!Y$3,'APT Data'!$A$1:$AF$1,0))))*$A$1),'Calcs - ACA values'!W126*$A$1)</f>
        <v>1666.2366200000001</v>
      </c>
      <c r="Z126" s="27">
        <f>IFERROR(INDEX('APT Data'!$A124:$AF124,MATCH('Calcs - New values'!Z$3,'APT Data'!$A$1:$AF$1,0))+((('Calcs - ACA values'!X126)-(INDEX('APT Data'!$A124:$AF124,MATCH('Calcs - New values'!Z$3,'APT Data'!$A$1:$AF$1,0))))*$A$1),'Calcs - ACA values'!X126*$A$1)</f>
        <v>552.06635000000006</v>
      </c>
      <c r="AA126" s="27">
        <f>IFERROR(INDEX('APT Data'!$A124:$AF124,MATCH('Calcs - New values'!AA$3,'APT Data'!$A$1:$AF$1,0))+((('Calcs - ACA values'!Y126)-(INDEX('APT Data'!$A124:$AF124,MATCH('Calcs - New values'!AA$3,'APT Data'!$A$1:$AF$1,0))))*$A$1),'Calcs - ACA values'!Y126*$A$1)</f>
        <v>1490.5791449999999</v>
      </c>
      <c r="AB126" s="27">
        <f>IFERROR(INDEX('APT Data'!$A124:$AF124,MATCH('Calcs - New values'!AB$3,'APT Data'!$A$1:$AF$1,0))+((('Calcs - ACA values'!Z126)-(INDEX('APT Data'!$A124:$AF124,MATCH('Calcs - New values'!AB$3,'APT Data'!$A$1:$AF$1,0))))*$A$1),'Calcs - ACA values'!Z126*$A$1)</f>
        <v>118242.57460000001</v>
      </c>
      <c r="AC126" s="27">
        <f>IFERROR(INDEX('APT Data'!$A124:$AF124,MATCH('Calcs - New values'!AC$3,'APT Data'!$A$1:$AF$1,0))+((('Calcs - ACA values'!AA126)-(INDEX('APT Data'!$A124:$AF124,MATCH('Calcs - New values'!AC$3,'APT Data'!$A$1:$AF$1,0))))*$A$1),'Calcs - ACA values'!AA126*$A$1)</f>
        <v>118242.57460000001</v>
      </c>
      <c r="AD126" s="27">
        <f>IFERROR(INDEX('APT Data'!$A124:$AF124,MATCH('Calcs - New values'!AD$3,'APT Data'!$A$1:$AF$1,0))+((('Calcs - ACA values'!AB126)-(INDEX('APT Data'!$A124:$AF124,MATCH('Calcs - New values'!AD$3,'APT Data'!$A$1:$AF$1,0))))*$A$1),'Calcs - ACA values'!AB126*$A$1)</f>
        <v>4669.0650000000005</v>
      </c>
      <c r="AE126" s="27">
        <f>IFERROR(INDEX('APT Data'!$A124:$AF124,MATCH('Calcs - New values'!AE$3,'APT Data'!$A$1:$AF$1,0))+((('Calcs - ACA values'!AC126)-(INDEX('APT Data'!$A124:$AF124,MATCH('Calcs - New values'!AE$3,'APT Data'!$A$1:$AF$1,0))))*$A$1),'Calcs - ACA values'!AC126*$A$1)</f>
        <v>7262.9900000000016</v>
      </c>
      <c r="AF126" s="27">
        <f>IFERROR(INDEX('APT Data'!$A124:$AF124,MATCH('Calcs - New values'!AF$3,'APT Data'!$A$1:$AF$1,0))+((('Calcs - ACA values'!AD126)-(INDEX('APT Data'!$A124:$AF124,MATCH('Calcs - New values'!AF$3,'APT Data'!$A$1:$AF$1,0))))*$A$1),'Calcs - ACA values'!AD126*$A$1)</f>
        <v>0</v>
      </c>
      <c r="AG126" s="27">
        <f>IFERROR(INDEX('APT Data'!$A124:$AF124,MATCH('Calcs - New values'!AG$3,'APT Data'!$A$1:$AF$1,0))+((('Calcs - ACA values'!AE126)-(INDEX('APT Data'!$A124:$AF124,MATCH('Calcs - New values'!AG$3,'APT Data'!$A$1:$AF$1,0))))*$A$1),'Calcs - ACA values'!AE126*$A$1)</f>
        <v>903.38130000000001</v>
      </c>
      <c r="AH126" s="27">
        <f>IFERROR(INDEX('APT Data'!$A124:$AF124,MATCH('Calcs - New values'!AH$3,'APT Data'!$A$1:$AF$1,0))+((('Calcs - ACA values'!AF126)-(INDEX('APT Data'!$A124:$AF124,MATCH('Calcs - New values'!AH$3,'APT Data'!$A$1:$AF$1,0))))*$A$1),'Calcs - ACA values'!AF126*$A$1)</f>
        <v>1294.84653</v>
      </c>
    </row>
    <row r="127" spans="1:34" x14ac:dyDescent="0.35">
      <c r="A127" s="11">
        <v>884</v>
      </c>
      <c r="B127" s="11" t="b">
        <f>A127='Calcs - ACA values'!A127</f>
        <v>0</v>
      </c>
      <c r="C127" s="11" t="b">
        <f>A127='APT Data'!A125</f>
        <v>1</v>
      </c>
      <c r="D127" s="18" t="s">
        <v>128</v>
      </c>
      <c r="E127" s="27">
        <f>IFERROR(INDEX('APT Data'!$A125:$AF125,MATCH('Calcs - New values'!E$3,'APT Data'!$A$1:$AF$1,0))+((('Calcs - ACA values'!C127)-(INDEX('APT Data'!$A125:$AF125,MATCH('Calcs - New values'!E$3,'APT Data'!$A$1:$AF$1,0))))*$A$1),'Calcs - ACA values'!C127*$A$1)</f>
        <v>3152.8844100000001</v>
      </c>
      <c r="F127" s="27">
        <f>IFERROR(INDEX('APT Data'!$A125:$AF125,MATCH('Calcs - New values'!F$3,'APT Data'!$A$1:$AF$1,0))+((('Calcs - ACA values'!D127)-(INDEX('APT Data'!$A125:$AF125,MATCH('Calcs - New values'!F$3,'APT Data'!$A$1:$AF$1,0))))*$A$1),'Calcs - ACA values'!D127*$A$1)</f>
        <v>4439.8666800000001</v>
      </c>
      <c r="G127" s="27">
        <f>IFERROR(INDEX('APT Data'!$A125:$AF125,MATCH('Calcs - New values'!G$3,'APT Data'!$A$1:$AF$1,0))+((('Calcs - ACA values'!E127)-(INDEX('APT Data'!$A125:$AF125,MATCH('Calcs - New values'!G$3,'APT Data'!$A$1:$AF$1,0))))*$A$1),'Calcs - ACA values'!E127*$A$1)</f>
        <v>5001.47721</v>
      </c>
      <c r="H127" s="27">
        <f>IFERROR(INDEX('APT Data'!$A125:$AF125,MATCH('Calcs - New values'!H$3,'APT Data'!$A$1:$AF$1,0))+((('Calcs - ACA values'!F127)-(INDEX('APT Data'!$A125:$AF125,MATCH('Calcs - New values'!H$3,'APT Data'!$A$1:$AF$1,0))))*$A$1),'Calcs - ACA values'!F127*$A$1)</f>
        <v>577.68525</v>
      </c>
      <c r="I127" s="27">
        <f>IFERROR(INDEX('APT Data'!$A125:$AF125,MATCH('Calcs - New values'!I$3,'APT Data'!$A$1:$AF$1,0))+((('Calcs - ACA values'!G127)-(INDEX('APT Data'!$A125:$AF125,MATCH('Calcs - New values'!I$3,'APT Data'!$A$1:$AF$1,0))))*$A$1),'Calcs - ACA values'!G127*$A$1)</f>
        <v>843.92280000000005</v>
      </c>
      <c r="J127" s="27">
        <f>IFERROR(INDEX('APT Data'!$A125:$AF125,MATCH('Calcs - New values'!J$3,'APT Data'!$A$1:$AF$1,0))+((('Calcs - ACA values'!H127)-(INDEX('APT Data'!$A125:$AF125,MATCH('Calcs - New values'!J$3,'APT Data'!$A$1:$AF$1,0))))*$A$1),'Calcs - ACA values'!H127*$A$1)</f>
        <v>462.14819999999997</v>
      </c>
      <c r="K127" s="27">
        <f>IFERROR(INDEX('APT Data'!$A125:$AF125,MATCH('Calcs - New values'!K$3,'APT Data'!$A$1:$AF$1,0))+((('Calcs - ACA values'!I127)-(INDEX('APT Data'!$A125:$AF125,MATCH('Calcs - New values'!K$3,'APT Data'!$A$1:$AF$1,0))))*$A$1),'Calcs - ACA values'!I127*$A$1)</f>
        <v>462.14819999999997</v>
      </c>
      <c r="L127" s="27">
        <f>IFERROR(INDEX('APT Data'!$A125:$AF125,MATCH('Calcs - New values'!L$3,'APT Data'!$A$1:$AF$1,0))+((('Calcs - ACA values'!J127)-(INDEX('APT Data'!$A125:$AF125,MATCH('Calcs - New values'!L$3,'APT Data'!$A$1:$AF$1,0))))*$A$1),'Calcs - ACA values'!J127*$A$1)</f>
        <v>622.8954</v>
      </c>
      <c r="M127" s="27">
        <f>IFERROR(INDEX('APT Data'!$A125:$AF125,MATCH('Calcs - New values'!M$3,'APT Data'!$A$1:$AF$1,0))+((('Calcs - ACA values'!K127)-(INDEX('APT Data'!$A125:$AF125,MATCH('Calcs - New values'!M$3,'APT Data'!$A$1:$AF$1,0))))*$A$1),'Calcs - ACA values'!K127*$A$1)</f>
        <v>869.03954999999996</v>
      </c>
      <c r="N127" s="27">
        <f>IFERROR(INDEX('APT Data'!$A125:$AF125,MATCH('Calcs - New values'!N$3,'APT Data'!$A$1:$AF$1,0))+((('Calcs - ACA values'!L127)-(INDEX('APT Data'!$A125:$AF125,MATCH('Calcs - New values'!N$3,'APT Data'!$A$1:$AF$1,0))))*$A$1),'Calcs - ACA values'!L127*$A$1)</f>
        <v>477.21825000000001</v>
      </c>
      <c r="O127" s="27">
        <f>IFERROR(INDEX('APT Data'!$A125:$AF125,MATCH('Calcs - New values'!O$3,'APT Data'!$A$1:$AF$1,0))+((('Calcs - ACA values'!M127)-(INDEX('APT Data'!$A125:$AF125,MATCH('Calcs - New values'!O$3,'APT Data'!$A$1:$AF$1,0))))*$A$1),'Calcs - ACA values'!M127*$A$1)</f>
        <v>683.17560000000003</v>
      </c>
      <c r="P127" s="27">
        <f>IFERROR(INDEX('APT Data'!$A125:$AF125,MATCH('Calcs - New values'!P$3,'APT Data'!$A$1:$AF$1,0))+((('Calcs - ACA values'!N127)-(INDEX('APT Data'!$A125:$AF125,MATCH('Calcs - New values'!P$3,'APT Data'!$A$1:$AF$1,0))))*$A$1),'Calcs - ACA values'!N127*$A$1)</f>
        <v>447.07814999999999</v>
      </c>
      <c r="Q127" s="27">
        <f>IFERROR(INDEX('APT Data'!$A125:$AF125,MATCH('Calcs - New values'!Q$3,'APT Data'!$A$1:$AF$1,0))+((('Calcs - ACA values'!O127)-(INDEX('APT Data'!$A125:$AF125,MATCH('Calcs - New values'!Q$3,'APT Data'!$A$1:$AF$1,0))))*$A$1),'Calcs - ACA values'!O127*$A$1)</f>
        <v>632.94209999999998</v>
      </c>
      <c r="R127" s="27">
        <f>IFERROR(INDEX('APT Data'!$A125:$AF125,MATCH('Calcs - New values'!R$3,'APT Data'!$A$1:$AF$1,0))+((('Calcs - ACA values'!P127)-(INDEX('APT Data'!$A125:$AF125,MATCH('Calcs - New values'!R$3,'APT Data'!$A$1:$AF$1,0))))*$A$1),'Calcs - ACA values'!P127*$A$1)</f>
        <v>411.91469999999998</v>
      </c>
      <c r="S127" s="27">
        <f>IFERROR(INDEX('APT Data'!$A125:$AF125,MATCH('Calcs - New values'!S$3,'APT Data'!$A$1:$AF$1,0))+((('Calcs - ACA values'!Q127)-(INDEX('APT Data'!$A125:$AF125,MATCH('Calcs - New values'!S$3,'APT Data'!$A$1:$AF$1,0))))*$A$1),'Calcs - ACA values'!Q127*$A$1)</f>
        <v>582.70860000000005</v>
      </c>
      <c r="T127" s="27">
        <f>IFERROR(INDEX('APT Data'!$A125:$AF125,MATCH('Calcs - New values'!T$3,'APT Data'!$A$1:$AF$1,0))+((('Calcs - ACA values'!R127)-(INDEX('APT Data'!$A125:$AF125,MATCH('Calcs - New values'!T$3,'APT Data'!$A$1:$AF$1,0))))*$A$1),'Calcs - ACA values'!R127*$A$1)</f>
        <v>261.21420000000001</v>
      </c>
      <c r="U127" s="27">
        <f>IFERROR(INDEX('APT Data'!$A125:$AF125,MATCH('Calcs - New values'!U$3,'APT Data'!$A$1:$AF$1,0))+((('Calcs - ACA values'!S127)-(INDEX('APT Data'!$A125:$AF125,MATCH('Calcs - New values'!U$3,'APT Data'!$A$1:$AF$1,0))))*$A$1),'Calcs - ACA values'!S127*$A$1)</f>
        <v>416.93804999999998</v>
      </c>
      <c r="V127" s="27">
        <f>IFERROR(INDEX('APT Data'!$A125:$AF125,MATCH('Calcs - New values'!V$3,'APT Data'!$A$1:$AF$1,0))+((('Calcs - ACA values'!T127)-(INDEX('APT Data'!$A125:$AF125,MATCH('Calcs - New values'!V$3,'APT Data'!$A$1:$AF$1,0))))*$A$1),'Calcs - ACA values'!T127*$A$1)</f>
        <v>216.00405000000001</v>
      </c>
      <c r="W127" s="27">
        <f>IFERROR(INDEX('APT Data'!$A125:$AF125,MATCH('Calcs - New values'!W$3,'APT Data'!$A$1:$AF$1,0))+((('Calcs - ACA values'!U127)-(INDEX('APT Data'!$A125:$AF125,MATCH('Calcs - New values'!W$3,'APT Data'!$A$1:$AF$1,0))))*$A$1),'Calcs - ACA values'!U127*$A$1)</f>
        <v>311.4477</v>
      </c>
      <c r="X127" s="27">
        <f>IFERROR(INDEX('APT Data'!$A125:$AF125,MATCH('Calcs - New values'!X$3,'APT Data'!$A$1:$AF$1,0))+((('Calcs - ACA values'!V127)-(INDEX('APT Data'!$A125:$AF125,MATCH('Calcs - New values'!X$3,'APT Data'!$A$1:$AF$1,0))))*$A$1),'Calcs - ACA values'!V127*$A$1)</f>
        <v>1100.11365</v>
      </c>
      <c r="Y127" s="27">
        <f>IFERROR(INDEX('APT Data'!$A125:$AF125,MATCH('Calcs - New values'!Y$3,'APT Data'!$A$1:$AF$1,0))+((('Calcs - ACA values'!W127)-(INDEX('APT Data'!$A125:$AF125,MATCH('Calcs - New values'!Y$3,'APT Data'!$A$1:$AF$1,0))))*$A$1),'Calcs - ACA values'!W127*$A$1)</f>
        <v>1667.7521999999999</v>
      </c>
      <c r="Z127" s="27">
        <f>IFERROR(INDEX('APT Data'!$A125:$AF125,MATCH('Calcs - New values'!Z$3,'APT Data'!$A$1:$AF$1,0))+((('Calcs - ACA values'!X127)-(INDEX('APT Data'!$A125:$AF125,MATCH('Calcs - New values'!Z$3,'APT Data'!$A$1:$AF$1,0))))*$A$1),'Calcs - ACA values'!X127*$A$1)</f>
        <v>552.56849999999997</v>
      </c>
      <c r="AA127" s="27">
        <f>IFERROR(INDEX('APT Data'!$A125:$AF125,MATCH('Calcs - New values'!AA$3,'APT Data'!$A$1:$AF$1,0))+((('Calcs - ACA values'!Y127)-(INDEX('APT Data'!$A125:$AF125,MATCH('Calcs - New values'!AA$3,'APT Data'!$A$1:$AF$1,0))))*$A$1),'Calcs - ACA values'!Y127*$A$1)</f>
        <v>1491.9349500000001</v>
      </c>
      <c r="AB127" s="27">
        <f>IFERROR(INDEX('APT Data'!$A125:$AF125,MATCH('Calcs - New values'!AB$3,'APT Data'!$A$1:$AF$1,0))+((('Calcs - ACA values'!Z127)-(INDEX('APT Data'!$A125:$AF125,MATCH('Calcs - New values'!AB$3,'APT Data'!$A$1:$AF$1,0))))*$A$1),'Calcs - ACA values'!Z127*$A$1)</f>
        <v>118350.126</v>
      </c>
      <c r="AC127" s="27">
        <f>IFERROR(INDEX('APT Data'!$A125:$AF125,MATCH('Calcs - New values'!AC$3,'APT Data'!$A$1:$AF$1,0))+((('Calcs - ACA values'!AA127)-(INDEX('APT Data'!$A125:$AF125,MATCH('Calcs - New values'!AC$3,'APT Data'!$A$1:$AF$1,0))))*$A$1),'Calcs - ACA values'!AA127*$A$1)</f>
        <v>118350.126</v>
      </c>
      <c r="AD127" s="27">
        <f>IFERROR(INDEX('APT Data'!$A125:$AF125,MATCH('Calcs - New values'!AD$3,'APT Data'!$A$1:$AF$1,0))+((('Calcs - ACA values'!AB127)-(INDEX('APT Data'!$A125:$AF125,MATCH('Calcs - New values'!AD$3,'APT Data'!$A$1:$AF$1,0))))*$A$1),'Calcs - ACA values'!AB127*$A$1)</f>
        <v>45210.15</v>
      </c>
      <c r="AE127" s="27">
        <f>IFERROR(INDEX('APT Data'!$A125:$AF125,MATCH('Calcs - New values'!AE$3,'APT Data'!$A$1:$AF$1,0))+((('Calcs - ACA values'!AC127)-(INDEX('APT Data'!$A125:$AF125,MATCH('Calcs - New values'!AE$3,'APT Data'!$A$1:$AF$1,0))))*$A$1),'Calcs - ACA values'!AC127*$A$1)</f>
        <v>70326.899999999994</v>
      </c>
      <c r="AF127" s="27">
        <f>IFERROR(INDEX('APT Data'!$A125:$AF125,MATCH('Calcs - New values'!AF$3,'APT Data'!$A$1:$AF$1,0))+((('Calcs - ACA values'!AD127)-(INDEX('APT Data'!$A125:$AF125,MATCH('Calcs - New values'!AF$3,'APT Data'!$A$1:$AF$1,0))))*$A$1),'Calcs - ACA values'!AD127*$A$1)</f>
        <v>0</v>
      </c>
      <c r="AG127" s="27">
        <f>IFERROR(INDEX('APT Data'!$A125:$AF125,MATCH('Calcs - New values'!AG$3,'APT Data'!$A$1:$AF$1,0))+((('Calcs - ACA values'!AE127)-(INDEX('APT Data'!$A125:$AF125,MATCH('Calcs - New values'!AG$3,'APT Data'!$A$1:$AF$1,0))))*$A$1),'Calcs - ACA values'!AE127*$A$1)</f>
        <v>904.20299999999997</v>
      </c>
      <c r="AH127" s="27">
        <f>IFERROR(INDEX('APT Data'!$A125:$AF125,MATCH('Calcs - New values'!AH$3,'APT Data'!$A$1:$AF$1,0))+((('Calcs - ACA values'!AF127)-(INDEX('APT Data'!$A125:$AF125,MATCH('Calcs - New values'!AH$3,'APT Data'!$A$1:$AF$1,0))))*$A$1),'Calcs - ACA values'!AF127*$A$1)</f>
        <v>1296.0243</v>
      </c>
    </row>
    <row r="128" spans="1:34" x14ac:dyDescent="0.35">
      <c r="A128" s="11">
        <v>885</v>
      </c>
      <c r="B128" s="11" t="b">
        <f>A128='Calcs - ACA values'!A128</f>
        <v>1</v>
      </c>
      <c r="C128" s="11" t="b">
        <f>A128='APT Data'!A126</f>
        <v>1</v>
      </c>
      <c r="D128" s="18" t="s">
        <v>129</v>
      </c>
      <c r="E128" s="27">
        <f>IFERROR(INDEX('APT Data'!$A126:$AF126,MATCH('Calcs - New values'!E$3,'APT Data'!$A$1:$AF$1,0))+((('Calcs - ACA values'!C128)-(INDEX('APT Data'!$A126:$AF126,MATCH('Calcs - New values'!E$3,'APT Data'!$A$1:$AF$1,0))))*$A$1),'Calcs - ACA values'!C128*$A$1)</f>
        <v>3123</v>
      </c>
      <c r="F128" s="27">
        <f>IFERROR(INDEX('APT Data'!$A126:$AF126,MATCH('Calcs - New values'!F$3,'APT Data'!$A$1:$AF$1,0))+((('Calcs - ACA values'!D128)-(INDEX('APT Data'!$A126:$AF126,MATCH('Calcs - New values'!F$3,'APT Data'!$A$1:$AF$1,0))))*$A$1),'Calcs - ACA values'!D128*$A$1)</f>
        <v>4404</v>
      </c>
      <c r="G128" s="27">
        <f>IFERROR(INDEX('APT Data'!$A126:$AF126,MATCH('Calcs - New values'!G$3,'APT Data'!$A$1:$AF$1,0))+((('Calcs - ACA values'!E128)-(INDEX('APT Data'!$A126:$AF126,MATCH('Calcs - New values'!G$3,'APT Data'!$A$1:$AF$1,0))))*$A$1),'Calcs - ACA values'!E128*$A$1)</f>
        <v>4963</v>
      </c>
      <c r="H128" s="27">
        <f>IFERROR(INDEX('APT Data'!$A126:$AF126,MATCH('Calcs - New values'!H$3,'APT Data'!$A$1:$AF$1,0))+((('Calcs - ACA values'!F128)-(INDEX('APT Data'!$A126:$AF126,MATCH('Calcs - New values'!H$3,'APT Data'!$A$1:$AF$1,0))))*$A$1),'Calcs - ACA values'!F128*$A$1)</f>
        <v>575</v>
      </c>
      <c r="I128" s="27">
        <f>IFERROR(INDEX('APT Data'!$A126:$AF126,MATCH('Calcs - New values'!I$3,'APT Data'!$A$1:$AF$1,0))+((('Calcs - ACA values'!G128)-(INDEX('APT Data'!$A126:$AF126,MATCH('Calcs - New values'!I$3,'APT Data'!$A$1:$AF$1,0))))*$A$1),'Calcs - ACA values'!G128*$A$1)</f>
        <v>840</v>
      </c>
      <c r="J128" s="27">
        <f>IFERROR(INDEX('APT Data'!$A126:$AF126,MATCH('Calcs - New values'!J$3,'APT Data'!$A$1:$AF$1,0))+((('Calcs - ACA values'!H128)-(INDEX('APT Data'!$A126:$AF126,MATCH('Calcs - New values'!J$3,'APT Data'!$A$1:$AF$1,0))))*$A$1),'Calcs - ACA values'!H128*$A$1)</f>
        <v>460</v>
      </c>
      <c r="K128" s="27">
        <f>IFERROR(INDEX('APT Data'!$A126:$AF126,MATCH('Calcs - New values'!K$3,'APT Data'!$A$1:$AF$1,0))+((('Calcs - ACA values'!I128)-(INDEX('APT Data'!$A126:$AF126,MATCH('Calcs - New values'!K$3,'APT Data'!$A$1:$AF$1,0))))*$A$1),'Calcs - ACA values'!I128*$A$1)</f>
        <v>460</v>
      </c>
      <c r="L128" s="27">
        <f>IFERROR(INDEX('APT Data'!$A126:$AF126,MATCH('Calcs - New values'!L$3,'APT Data'!$A$1:$AF$1,0))+((('Calcs - ACA values'!J128)-(INDEX('APT Data'!$A126:$AF126,MATCH('Calcs - New values'!L$3,'APT Data'!$A$1:$AF$1,0))))*$A$1),'Calcs - ACA values'!J128*$A$1)</f>
        <v>620</v>
      </c>
      <c r="M128" s="27">
        <f>IFERROR(INDEX('APT Data'!$A126:$AF126,MATCH('Calcs - New values'!M$3,'APT Data'!$A$1:$AF$1,0))+((('Calcs - ACA values'!K128)-(INDEX('APT Data'!$A126:$AF126,MATCH('Calcs - New values'!M$3,'APT Data'!$A$1:$AF$1,0))))*$A$1),'Calcs - ACA values'!K128*$A$1)</f>
        <v>865</v>
      </c>
      <c r="N128" s="27">
        <f>IFERROR(INDEX('APT Data'!$A126:$AF126,MATCH('Calcs - New values'!N$3,'APT Data'!$A$1:$AF$1,0))+((('Calcs - ACA values'!L128)-(INDEX('APT Data'!$A126:$AF126,MATCH('Calcs - New values'!N$3,'APT Data'!$A$1:$AF$1,0))))*$A$1),'Calcs - ACA values'!L128*$A$1)</f>
        <v>475</v>
      </c>
      <c r="O128" s="27">
        <f>IFERROR(INDEX('APT Data'!$A126:$AF126,MATCH('Calcs - New values'!O$3,'APT Data'!$A$1:$AF$1,0))+((('Calcs - ACA values'!M128)-(INDEX('APT Data'!$A126:$AF126,MATCH('Calcs - New values'!O$3,'APT Data'!$A$1:$AF$1,0))))*$A$1),'Calcs - ACA values'!M128*$A$1)</f>
        <v>680</v>
      </c>
      <c r="P128" s="27">
        <f>IFERROR(INDEX('APT Data'!$A126:$AF126,MATCH('Calcs - New values'!P$3,'APT Data'!$A$1:$AF$1,0))+((('Calcs - ACA values'!N128)-(INDEX('APT Data'!$A126:$AF126,MATCH('Calcs - New values'!P$3,'APT Data'!$A$1:$AF$1,0))))*$A$1),'Calcs - ACA values'!N128*$A$1)</f>
        <v>445</v>
      </c>
      <c r="Q128" s="27">
        <f>IFERROR(INDEX('APT Data'!$A126:$AF126,MATCH('Calcs - New values'!Q$3,'APT Data'!$A$1:$AF$1,0))+((('Calcs - ACA values'!O128)-(INDEX('APT Data'!$A126:$AF126,MATCH('Calcs - New values'!Q$3,'APT Data'!$A$1:$AF$1,0))))*$A$1),'Calcs - ACA values'!O128*$A$1)</f>
        <v>630</v>
      </c>
      <c r="R128" s="27">
        <f>IFERROR(INDEX('APT Data'!$A126:$AF126,MATCH('Calcs - New values'!R$3,'APT Data'!$A$1:$AF$1,0))+((('Calcs - ACA values'!P128)-(INDEX('APT Data'!$A126:$AF126,MATCH('Calcs - New values'!R$3,'APT Data'!$A$1:$AF$1,0))))*$A$1),'Calcs - ACA values'!P128*$A$1)</f>
        <v>410</v>
      </c>
      <c r="S128" s="27">
        <f>IFERROR(INDEX('APT Data'!$A126:$AF126,MATCH('Calcs - New values'!S$3,'APT Data'!$A$1:$AF$1,0))+((('Calcs - ACA values'!Q128)-(INDEX('APT Data'!$A126:$AF126,MATCH('Calcs - New values'!S$3,'APT Data'!$A$1:$AF$1,0))))*$A$1),'Calcs - ACA values'!Q128*$A$1)</f>
        <v>580</v>
      </c>
      <c r="T128" s="27">
        <f>IFERROR(INDEX('APT Data'!$A126:$AF126,MATCH('Calcs - New values'!T$3,'APT Data'!$A$1:$AF$1,0))+((('Calcs - ACA values'!R128)-(INDEX('APT Data'!$A126:$AF126,MATCH('Calcs - New values'!T$3,'APT Data'!$A$1:$AF$1,0))))*$A$1),'Calcs - ACA values'!R128*$A$1)</f>
        <v>260</v>
      </c>
      <c r="U128" s="27">
        <f>IFERROR(INDEX('APT Data'!$A126:$AF126,MATCH('Calcs - New values'!U$3,'APT Data'!$A$1:$AF$1,0))+((('Calcs - ACA values'!S128)-(INDEX('APT Data'!$A126:$AF126,MATCH('Calcs - New values'!U$3,'APT Data'!$A$1:$AF$1,0))))*$A$1),'Calcs - ACA values'!S128*$A$1)</f>
        <v>415</v>
      </c>
      <c r="V128" s="27">
        <f>IFERROR(INDEX('APT Data'!$A126:$AF126,MATCH('Calcs - New values'!V$3,'APT Data'!$A$1:$AF$1,0))+((('Calcs - ACA values'!T128)-(INDEX('APT Data'!$A126:$AF126,MATCH('Calcs - New values'!V$3,'APT Data'!$A$1:$AF$1,0))))*$A$1),'Calcs - ACA values'!T128*$A$1)</f>
        <v>215</v>
      </c>
      <c r="W128" s="27">
        <f>IFERROR(INDEX('APT Data'!$A126:$AF126,MATCH('Calcs - New values'!W$3,'APT Data'!$A$1:$AF$1,0))+((('Calcs - ACA values'!U128)-(INDEX('APT Data'!$A126:$AF126,MATCH('Calcs - New values'!W$3,'APT Data'!$A$1:$AF$1,0))))*$A$1),'Calcs - ACA values'!U128*$A$1)</f>
        <v>310</v>
      </c>
      <c r="X128" s="27">
        <f>IFERROR(INDEX('APT Data'!$A126:$AF126,MATCH('Calcs - New values'!X$3,'APT Data'!$A$1:$AF$1,0))+((('Calcs - ACA values'!V128)-(INDEX('APT Data'!$A126:$AF126,MATCH('Calcs - New values'!X$3,'APT Data'!$A$1:$AF$1,0))))*$A$1),'Calcs - ACA values'!V128*$A$1)</f>
        <v>1095</v>
      </c>
      <c r="Y128" s="27">
        <f>IFERROR(INDEX('APT Data'!$A126:$AF126,MATCH('Calcs - New values'!Y$3,'APT Data'!$A$1:$AF$1,0))+((('Calcs - ACA values'!W128)-(INDEX('APT Data'!$A126:$AF126,MATCH('Calcs - New values'!Y$3,'APT Data'!$A$1:$AF$1,0))))*$A$1),'Calcs - ACA values'!W128*$A$1)</f>
        <v>1660</v>
      </c>
      <c r="Z128" s="27">
        <f>IFERROR(INDEX('APT Data'!$A126:$AF126,MATCH('Calcs - New values'!Z$3,'APT Data'!$A$1:$AF$1,0))+((('Calcs - ACA values'!X128)-(INDEX('APT Data'!$A126:$AF126,MATCH('Calcs - New values'!Z$3,'APT Data'!$A$1:$AF$1,0))))*$A$1),'Calcs - ACA values'!X128*$A$1)</f>
        <v>550</v>
      </c>
      <c r="AA128" s="27">
        <f>IFERROR(INDEX('APT Data'!$A126:$AF126,MATCH('Calcs - New values'!AA$3,'APT Data'!$A$1:$AF$1,0))+((('Calcs - ACA values'!Y128)-(INDEX('APT Data'!$A126:$AF126,MATCH('Calcs - New values'!AA$3,'APT Data'!$A$1:$AF$1,0))))*$A$1),'Calcs - ACA values'!Y128*$A$1)</f>
        <v>1485</v>
      </c>
      <c r="AB128" s="27">
        <f>IFERROR(INDEX('APT Data'!$A126:$AF126,MATCH('Calcs - New values'!AB$3,'APT Data'!$A$1:$AF$1,0))+((('Calcs - ACA values'!Z128)-(INDEX('APT Data'!$A126:$AF126,MATCH('Calcs - New values'!AB$3,'APT Data'!$A$1:$AF$1,0))))*$A$1),'Calcs - ACA values'!Z128*$A$1)</f>
        <v>117800</v>
      </c>
      <c r="AC128" s="27">
        <f>IFERROR(INDEX('APT Data'!$A126:$AF126,MATCH('Calcs - New values'!AC$3,'APT Data'!$A$1:$AF$1,0))+((('Calcs - ACA values'!AA128)-(INDEX('APT Data'!$A126:$AF126,MATCH('Calcs - New values'!AC$3,'APT Data'!$A$1:$AF$1,0))))*$A$1),'Calcs - ACA values'!AA128*$A$1)</f>
        <v>117800</v>
      </c>
      <c r="AD128" s="27">
        <f>IFERROR(INDEX('APT Data'!$A126:$AF126,MATCH('Calcs - New values'!AD$3,'APT Data'!$A$1:$AF$1,0))+((('Calcs - ACA values'!AB128)-(INDEX('APT Data'!$A126:$AF126,MATCH('Calcs - New values'!AD$3,'APT Data'!$A$1:$AF$1,0))))*$A$1),'Calcs - ACA values'!AB128*$A$1)</f>
        <v>45000</v>
      </c>
      <c r="AE128" s="27">
        <f>IFERROR(INDEX('APT Data'!$A126:$AF126,MATCH('Calcs - New values'!AE$3,'APT Data'!$A$1:$AF$1,0))+((('Calcs - ACA values'!AC128)-(INDEX('APT Data'!$A126:$AF126,MATCH('Calcs - New values'!AE$3,'APT Data'!$A$1:$AF$1,0))))*$A$1),'Calcs - ACA values'!AC128*$A$1)</f>
        <v>70000</v>
      </c>
      <c r="AF128" s="27">
        <f>IFERROR(INDEX('APT Data'!$A126:$AF126,MATCH('Calcs - New values'!AF$3,'APT Data'!$A$1:$AF$1,0))+((('Calcs - ACA values'!AD128)-(INDEX('APT Data'!$A126:$AF126,MATCH('Calcs - New values'!AF$3,'APT Data'!$A$1:$AF$1,0))))*$A$1),'Calcs - ACA values'!AD128*$A$1)</f>
        <v>0</v>
      </c>
      <c r="AG128" s="27">
        <f>IFERROR(INDEX('APT Data'!$A126:$AF126,MATCH('Calcs - New values'!AG$3,'APT Data'!$A$1:$AF$1,0))+((('Calcs - ACA values'!AE128)-(INDEX('APT Data'!$A126:$AF126,MATCH('Calcs - New values'!AG$3,'APT Data'!$A$1:$AF$1,0))))*$A$1),'Calcs - ACA values'!AE128*$A$1)</f>
        <v>90</v>
      </c>
      <c r="AH128" s="27">
        <f>IFERROR(INDEX('APT Data'!$A126:$AF126,MATCH('Calcs - New values'!AH$3,'APT Data'!$A$1:$AF$1,0))+((('Calcs - ACA values'!AF128)-(INDEX('APT Data'!$A126:$AF126,MATCH('Calcs - New values'!AH$3,'APT Data'!$A$1:$AF$1,0))))*$A$1),'Calcs - ACA values'!AF128*$A$1)</f>
        <v>129</v>
      </c>
    </row>
    <row r="129" spans="1:34" x14ac:dyDescent="0.35">
      <c r="A129" s="11">
        <v>886</v>
      </c>
      <c r="B129" s="11" t="b">
        <f>A129='Calcs - ACA values'!A129</f>
        <v>0</v>
      </c>
      <c r="C129" s="11" t="b">
        <f>A129='APT Data'!A127</f>
        <v>1</v>
      </c>
      <c r="D129" s="18" t="s">
        <v>130</v>
      </c>
      <c r="E129" s="27">
        <f>IFERROR(INDEX('APT Data'!$A127:$AF127,MATCH('Calcs - New values'!E$3,'APT Data'!$A$1:$AF$1,0))+((('Calcs - ACA values'!C129)-(INDEX('APT Data'!$A127:$AF127,MATCH('Calcs - New values'!E$3,'APT Data'!$A$1:$AF$1,0))))*$A$1),'Calcs - ACA values'!C129*$A$1)</f>
        <v>3107.8861110000003</v>
      </c>
      <c r="F129" s="27">
        <f>IFERROR(INDEX('APT Data'!$A127:$AF127,MATCH('Calcs - New values'!F$3,'APT Data'!$A$1:$AF$1,0))+((('Calcs - ACA values'!D129)-(INDEX('APT Data'!$A127:$AF127,MATCH('Calcs - New values'!F$3,'APT Data'!$A$1:$AF$1,0))))*$A$1),'Calcs - ACA values'!D129*$A$1)</f>
        <v>4384.5998280000003</v>
      </c>
      <c r="G129" s="27">
        <f>IFERROR(INDEX('APT Data'!$A127:$AF127,MATCH('Calcs - New values'!G$3,'APT Data'!$A$1:$AF$1,0))+((('Calcs - ACA values'!E129)-(INDEX('APT Data'!$A127:$AF127,MATCH('Calcs - New values'!G$3,'APT Data'!$A$1:$AF$1,0))))*$A$1),'Calcs - ACA values'!E129*$A$1)</f>
        <v>4941.5419910000001</v>
      </c>
      <c r="H129" s="27">
        <f>IFERROR(INDEX('APT Data'!$A127:$AF127,MATCH('Calcs - New values'!H$3,'APT Data'!$A$1:$AF$1,0))+((('Calcs - ACA values'!F129)-(INDEX('APT Data'!$A127:$AF127,MATCH('Calcs - New values'!H$3,'APT Data'!$A$1:$AF$1,0))))*$A$1),'Calcs - ACA values'!F129*$A$1)</f>
        <v>359.567275</v>
      </c>
      <c r="I129" s="27">
        <f>IFERROR(INDEX('APT Data'!$A127:$AF127,MATCH('Calcs - New values'!I$3,'APT Data'!$A$1:$AF$1,0))+((('Calcs - ACA values'!G129)-(INDEX('APT Data'!$A127:$AF127,MATCH('Calcs - New values'!I$3,'APT Data'!$A$1:$AF$1,0))))*$A$1),'Calcs - ACA values'!G129*$A$1)</f>
        <v>635.64287999999999</v>
      </c>
      <c r="J129" s="27">
        <f>IFERROR(INDEX('APT Data'!$A127:$AF127,MATCH('Calcs - New values'!J$3,'APT Data'!$A$1:$AF$1,0))+((('Calcs - ACA values'!H129)-(INDEX('APT Data'!$A127:$AF127,MATCH('Calcs - New values'!J$3,'APT Data'!$A$1:$AF$1,0))))*$A$1),'Calcs - ACA values'!H129*$A$1)</f>
        <v>462.01621999999998</v>
      </c>
      <c r="K129" s="27">
        <f>IFERROR(INDEX('APT Data'!$A127:$AF127,MATCH('Calcs - New values'!K$3,'APT Data'!$A$1:$AF$1,0))+((('Calcs - ACA values'!I129)-(INDEX('APT Data'!$A127:$AF127,MATCH('Calcs - New values'!K$3,'APT Data'!$A$1:$AF$1,0))))*$A$1),'Calcs - ACA values'!I129*$A$1)</f>
        <v>462.01621999999998</v>
      </c>
      <c r="L129" s="27">
        <f>IFERROR(INDEX('APT Data'!$A127:$AF127,MATCH('Calcs - New values'!L$3,'APT Data'!$A$1:$AF$1,0))+((('Calcs - ACA values'!J129)-(INDEX('APT Data'!$A127:$AF127,MATCH('Calcs - New values'!L$3,'APT Data'!$A$1:$AF$1,0))))*$A$1),'Calcs - ACA values'!J129*$A$1)</f>
        <v>622.71633999999995</v>
      </c>
      <c r="M129" s="27">
        <f>IFERROR(INDEX('APT Data'!$A127:$AF127,MATCH('Calcs - New values'!M$3,'APT Data'!$A$1:$AF$1,0))+((('Calcs - ACA values'!K129)-(INDEX('APT Data'!$A127:$AF127,MATCH('Calcs - New values'!M$3,'APT Data'!$A$1:$AF$1,0))))*$A$1),'Calcs - ACA values'!K129*$A$1)</f>
        <v>868.79880500000002</v>
      </c>
      <c r="N129" s="27">
        <f>IFERROR(INDEX('APT Data'!$A127:$AF127,MATCH('Calcs - New values'!N$3,'APT Data'!$A$1:$AF$1,0))+((('Calcs - ACA values'!L129)-(INDEX('APT Data'!$A127:$AF127,MATCH('Calcs - New values'!N$3,'APT Data'!$A$1:$AF$1,0))))*$A$1),'Calcs - ACA values'!L129*$A$1)</f>
        <v>477.08157499999999</v>
      </c>
      <c r="O129" s="27">
        <f>IFERROR(INDEX('APT Data'!$A127:$AF127,MATCH('Calcs - New values'!O$3,'APT Data'!$A$1:$AF$1,0))+((('Calcs - ACA values'!M129)-(INDEX('APT Data'!$A127:$AF127,MATCH('Calcs - New values'!O$3,'APT Data'!$A$1:$AF$1,0))))*$A$1),'Calcs - ACA values'!M129*$A$1)</f>
        <v>682.98676</v>
      </c>
      <c r="P129" s="27">
        <f>IFERROR(INDEX('APT Data'!$A127:$AF127,MATCH('Calcs - New values'!P$3,'APT Data'!$A$1:$AF$1,0))+((('Calcs - ACA values'!N129)-(INDEX('APT Data'!$A127:$AF127,MATCH('Calcs - New values'!P$3,'APT Data'!$A$1:$AF$1,0))))*$A$1),'Calcs - ACA values'!N129*$A$1)</f>
        <v>446.95086500000002</v>
      </c>
      <c r="Q129" s="27">
        <f>IFERROR(INDEX('APT Data'!$A127:$AF127,MATCH('Calcs - New values'!Q$3,'APT Data'!$A$1:$AF$1,0))+((('Calcs - ACA values'!O129)-(INDEX('APT Data'!$A127:$AF127,MATCH('Calcs - New values'!Q$3,'APT Data'!$A$1:$AF$1,0))))*$A$1),'Calcs - ACA values'!O129*$A$1)</f>
        <v>632.76291000000003</v>
      </c>
      <c r="R129" s="27">
        <f>IFERROR(INDEX('APT Data'!$A127:$AF127,MATCH('Calcs - New values'!R$3,'APT Data'!$A$1:$AF$1,0))+((('Calcs - ACA values'!P129)-(INDEX('APT Data'!$A127:$AF127,MATCH('Calcs - New values'!R$3,'APT Data'!$A$1:$AF$1,0))))*$A$1),'Calcs - ACA values'!P129*$A$1)</f>
        <v>411.80137000000002</v>
      </c>
      <c r="S129" s="27">
        <f>IFERROR(INDEX('APT Data'!$A127:$AF127,MATCH('Calcs - New values'!S$3,'APT Data'!$A$1:$AF$1,0))+((('Calcs - ACA values'!Q129)-(INDEX('APT Data'!$A127:$AF127,MATCH('Calcs - New values'!S$3,'APT Data'!$A$1:$AF$1,0))))*$A$1),'Calcs - ACA values'!Q129*$A$1)</f>
        <v>582.54805999999996</v>
      </c>
      <c r="T129" s="27">
        <f>IFERROR(INDEX('APT Data'!$A127:$AF127,MATCH('Calcs - New values'!T$3,'APT Data'!$A$1:$AF$1,0))+((('Calcs - ACA values'!R129)-(INDEX('APT Data'!$A127:$AF127,MATCH('Calcs - New values'!T$3,'APT Data'!$A$1:$AF$1,0))))*$A$1),'Calcs - ACA values'!R129*$A$1)</f>
        <v>261.13882000000001</v>
      </c>
      <c r="U129" s="27">
        <f>IFERROR(INDEX('APT Data'!$A127:$AF127,MATCH('Calcs - New values'!U$3,'APT Data'!$A$1:$AF$1,0))+((('Calcs - ACA values'!S129)-(INDEX('APT Data'!$A127:$AF127,MATCH('Calcs - New values'!U$3,'APT Data'!$A$1:$AF$1,0))))*$A$1),'Calcs - ACA values'!S129*$A$1)</f>
        <v>416.820155</v>
      </c>
      <c r="V129" s="27">
        <f>IFERROR(INDEX('APT Data'!$A127:$AF127,MATCH('Calcs - New values'!V$3,'APT Data'!$A$1:$AF$1,0))+((('Calcs - ACA values'!T129)-(INDEX('APT Data'!$A127:$AF127,MATCH('Calcs - New values'!V$3,'APT Data'!$A$1:$AF$1,0))))*$A$1),'Calcs - ACA values'!T129*$A$1)</f>
        <v>215.94275500000001</v>
      </c>
      <c r="W129" s="27">
        <f>IFERROR(INDEX('APT Data'!$A127:$AF127,MATCH('Calcs - New values'!W$3,'APT Data'!$A$1:$AF$1,0))+((('Calcs - ACA values'!U129)-(INDEX('APT Data'!$A127:$AF127,MATCH('Calcs - New values'!W$3,'APT Data'!$A$1:$AF$1,0))))*$A$1),'Calcs - ACA values'!U129*$A$1)</f>
        <v>311.36267000000004</v>
      </c>
      <c r="X129" s="27">
        <f>IFERROR(INDEX('APT Data'!$A127:$AF127,MATCH('Calcs - New values'!X$3,'APT Data'!$A$1:$AF$1,0))+((('Calcs - ACA values'!V129)-(INDEX('APT Data'!$A127:$AF127,MATCH('Calcs - New values'!X$3,'APT Data'!$A$1:$AF$1,0))))*$A$1),'Calcs - ACA values'!V129*$A$1)</f>
        <v>1099.8069150000001</v>
      </c>
      <c r="Y129" s="27">
        <f>IFERROR(INDEX('APT Data'!$A127:$AF127,MATCH('Calcs - New values'!Y$3,'APT Data'!$A$1:$AF$1,0))+((('Calcs - ACA values'!W129)-(INDEX('APT Data'!$A127:$AF127,MATCH('Calcs - New values'!Y$3,'APT Data'!$A$1:$AF$1,0))))*$A$1),'Calcs - ACA values'!W129*$A$1)</f>
        <v>1667.28062</v>
      </c>
      <c r="Z129" s="27">
        <f>IFERROR(INDEX('APT Data'!$A127:$AF127,MATCH('Calcs - New values'!Z$3,'APT Data'!$A$1:$AF$1,0))+((('Calcs - ACA values'!X129)-(INDEX('APT Data'!$A127:$AF127,MATCH('Calcs - New values'!Z$3,'APT Data'!$A$1:$AF$1,0))))*$A$1),'Calcs - ACA values'!X129*$A$1)</f>
        <v>552.41734999999994</v>
      </c>
      <c r="AA129" s="27">
        <f>IFERROR(INDEX('APT Data'!$A127:$AF127,MATCH('Calcs - New values'!AA$3,'APT Data'!$A$1:$AF$1,0))+((('Calcs - ACA values'!Y129)-(INDEX('APT Data'!$A127:$AF127,MATCH('Calcs - New values'!AA$3,'APT Data'!$A$1:$AF$1,0))))*$A$1),'Calcs - ACA values'!Y129*$A$1)</f>
        <v>1491.5151450000001</v>
      </c>
      <c r="AB129" s="27">
        <f>IFERROR(INDEX('APT Data'!$A127:$AF127,MATCH('Calcs - New values'!AB$3,'APT Data'!$A$1:$AF$1,0))+((('Calcs - ACA values'!Z129)-(INDEX('APT Data'!$A127:$AF127,MATCH('Calcs - New values'!AB$3,'APT Data'!$A$1:$AF$1,0))))*$A$1),'Calcs - ACA values'!Z129*$A$1)</f>
        <v>120298.17459999998</v>
      </c>
      <c r="AC129" s="27">
        <f>IFERROR(INDEX('APT Data'!$A127:$AF127,MATCH('Calcs - New values'!AC$3,'APT Data'!$A$1:$AF$1,0))+((('Calcs - ACA values'!AA129)-(INDEX('APT Data'!$A127:$AF127,MATCH('Calcs - New values'!AC$3,'APT Data'!$A$1:$AF$1,0))))*$A$1),'Calcs - ACA values'!AA129*$A$1)</f>
        <v>118316.7886</v>
      </c>
      <c r="AD129" s="27">
        <f>IFERROR(INDEX('APT Data'!$A127:$AF127,MATCH('Calcs - New values'!AD$3,'APT Data'!$A$1:$AF$1,0))+((('Calcs - ACA values'!AB129)-(INDEX('APT Data'!$A127:$AF127,MATCH('Calcs - New values'!AD$3,'APT Data'!$A$1:$AF$1,0))))*$A$1),'Calcs - ACA values'!AB129*$A$1)</f>
        <v>45197.01</v>
      </c>
      <c r="AE129" s="27">
        <f>IFERROR(INDEX('APT Data'!$A127:$AF127,MATCH('Calcs - New values'!AE$3,'APT Data'!$A$1:$AF$1,0))+((('Calcs - ACA values'!AC129)-(INDEX('APT Data'!$A127:$AF127,MATCH('Calcs - New values'!AE$3,'APT Data'!$A$1:$AF$1,0))))*$A$1),'Calcs - ACA values'!AC129*$A$1)</f>
        <v>70306.460000000006</v>
      </c>
      <c r="AF129" s="27">
        <f>IFERROR(INDEX('APT Data'!$A127:$AF127,MATCH('Calcs - New values'!AF$3,'APT Data'!$A$1:$AF$1,0))+((('Calcs - ACA values'!AD129)-(INDEX('APT Data'!$A127:$AF127,MATCH('Calcs - New values'!AF$3,'APT Data'!$A$1:$AF$1,0))))*$A$1),'Calcs - ACA values'!AD129*$A$1)</f>
        <v>0</v>
      </c>
      <c r="AG129" s="27">
        <f>IFERROR(INDEX('APT Data'!$A127:$AF127,MATCH('Calcs - New values'!AG$3,'APT Data'!$A$1:$AF$1,0))+((('Calcs - ACA values'!AE129)-(INDEX('APT Data'!$A127:$AF127,MATCH('Calcs - New values'!AG$3,'APT Data'!$A$1:$AF$1,0))))*$A$1),'Calcs - ACA values'!AE129*$A$1)</f>
        <v>93.38130000000001</v>
      </c>
      <c r="AH129" s="27">
        <f>IFERROR(INDEX('APT Data'!$A127:$AF127,MATCH('Calcs - New values'!AH$3,'APT Data'!$A$1:$AF$1,0))+((('Calcs - ACA values'!AF129)-(INDEX('APT Data'!$A127:$AF127,MATCH('Calcs - New values'!AH$3,'APT Data'!$A$1:$AF$1,0))))*$A$1),'Calcs - ACA values'!AF129*$A$1)</f>
        <v>133.84653</v>
      </c>
    </row>
    <row r="130" spans="1:34" x14ac:dyDescent="0.35">
      <c r="A130" s="11">
        <v>887</v>
      </c>
      <c r="B130" s="11" t="b">
        <f>A130='Calcs - ACA values'!A130</f>
        <v>1</v>
      </c>
      <c r="C130" s="11" t="b">
        <f>A130='APT Data'!A128</f>
        <v>1</v>
      </c>
      <c r="D130" s="18" t="s">
        <v>131</v>
      </c>
      <c r="E130" s="27">
        <f>IFERROR(INDEX('APT Data'!$A128:$AF128,MATCH('Calcs - New values'!E$3,'APT Data'!$A$1:$AF$1,0))+((('Calcs - ACA values'!C130)-(INDEX('APT Data'!$A128:$AF128,MATCH('Calcs - New values'!E$3,'APT Data'!$A$1:$AF$1,0))))*$A$1),'Calcs - ACA values'!C130*$A$1)</f>
        <v>3123.2186099999999</v>
      </c>
      <c r="F130" s="27">
        <f>IFERROR(INDEX('APT Data'!$A128:$AF128,MATCH('Calcs - New values'!F$3,'APT Data'!$A$1:$AF$1,0))+((('Calcs - ACA values'!D130)-(INDEX('APT Data'!$A128:$AF128,MATCH('Calcs - New values'!F$3,'APT Data'!$A$1:$AF$1,0))))*$A$1),'Calcs - ACA values'!D130*$A$1)</f>
        <v>4404.3082800000002</v>
      </c>
      <c r="G130" s="27">
        <f>IFERROR(INDEX('APT Data'!$A128:$AF128,MATCH('Calcs - New values'!G$3,'APT Data'!$A$1:$AF$1,0))+((('Calcs - ACA values'!E130)-(INDEX('APT Data'!$A128:$AF128,MATCH('Calcs - New values'!G$3,'APT Data'!$A$1:$AF$1,0))))*$A$1),'Calcs - ACA values'!E130*$A$1)</f>
        <v>4963.3474100000003</v>
      </c>
      <c r="H130" s="27">
        <f>IFERROR(INDEX('APT Data'!$A128:$AF128,MATCH('Calcs - New values'!H$3,'APT Data'!$A$1:$AF$1,0))+((('Calcs - ACA values'!F130)-(INDEX('APT Data'!$A128:$AF128,MATCH('Calcs - New values'!H$3,'APT Data'!$A$1:$AF$1,0))))*$A$1),'Calcs - ACA values'!F130*$A$1)</f>
        <v>575.04025000000001</v>
      </c>
      <c r="I130" s="27">
        <f>IFERROR(INDEX('APT Data'!$A128:$AF128,MATCH('Calcs - New values'!I$3,'APT Data'!$A$1:$AF$1,0))+((('Calcs - ACA values'!G130)-(INDEX('APT Data'!$A128:$AF128,MATCH('Calcs - New values'!I$3,'APT Data'!$A$1:$AF$1,0))))*$A$1),'Calcs - ACA values'!G130*$A$1)</f>
        <v>840.05880000000002</v>
      </c>
      <c r="J130" s="27">
        <f>IFERROR(INDEX('APT Data'!$A128:$AF128,MATCH('Calcs - New values'!J$3,'APT Data'!$A$1:$AF$1,0))+((('Calcs - ACA values'!H130)-(INDEX('APT Data'!$A128:$AF128,MATCH('Calcs - New values'!J$3,'APT Data'!$A$1:$AF$1,0))))*$A$1),'Calcs - ACA values'!H130*$A$1)</f>
        <v>460.03219999999999</v>
      </c>
      <c r="K130" s="27">
        <f>IFERROR(INDEX('APT Data'!$A128:$AF128,MATCH('Calcs - New values'!K$3,'APT Data'!$A$1:$AF$1,0))+((('Calcs - ACA values'!I130)-(INDEX('APT Data'!$A128:$AF128,MATCH('Calcs - New values'!K$3,'APT Data'!$A$1:$AF$1,0))))*$A$1),'Calcs - ACA values'!I130*$A$1)</f>
        <v>460.03219999999999</v>
      </c>
      <c r="L130" s="27">
        <f>IFERROR(INDEX('APT Data'!$A128:$AF128,MATCH('Calcs - New values'!L$3,'APT Data'!$A$1:$AF$1,0))+((('Calcs - ACA values'!J130)-(INDEX('APT Data'!$A128:$AF128,MATCH('Calcs - New values'!L$3,'APT Data'!$A$1:$AF$1,0))))*$A$1),'Calcs - ACA values'!J130*$A$1)</f>
        <v>620.04340000000002</v>
      </c>
      <c r="M130" s="27">
        <f>IFERROR(INDEX('APT Data'!$A128:$AF128,MATCH('Calcs - New values'!M$3,'APT Data'!$A$1:$AF$1,0))+((('Calcs - ACA values'!K130)-(INDEX('APT Data'!$A128:$AF128,MATCH('Calcs - New values'!M$3,'APT Data'!$A$1:$AF$1,0))))*$A$1),'Calcs - ACA values'!K130*$A$1)</f>
        <v>865.06055000000003</v>
      </c>
      <c r="N130" s="27">
        <f>IFERROR(INDEX('APT Data'!$A128:$AF128,MATCH('Calcs - New values'!N$3,'APT Data'!$A$1:$AF$1,0))+((('Calcs - ACA values'!L130)-(INDEX('APT Data'!$A128:$AF128,MATCH('Calcs - New values'!N$3,'APT Data'!$A$1:$AF$1,0))))*$A$1),'Calcs - ACA values'!L130*$A$1)</f>
        <v>475.03325000000001</v>
      </c>
      <c r="O130" s="27">
        <f>IFERROR(INDEX('APT Data'!$A128:$AF128,MATCH('Calcs - New values'!O$3,'APT Data'!$A$1:$AF$1,0))+((('Calcs - ACA values'!M130)-(INDEX('APT Data'!$A128:$AF128,MATCH('Calcs - New values'!O$3,'APT Data'!$A$1:$AF$1,0))))*$A$1),'Calcs - ACA values'!M130*$A$1)</f>
        <v>680.04759999999999</v>
      </c>
      <c r="P130" s="27">
        <f>IFERROR(INDEX('APT Data'!$A128:$AF128,MATCH('Calcs - New values'!P$3,'APT Data'!$A$1:$AF$1,0))+((('Calcs - ACA values'!N130)-(INDEX('APT Data'!$A128:$AF128,MATCH('Calcs - New values'!P$3,'APT Data'!$A$1:$AF$1,0))))*$A$1),'Calcs - ACA values'!N130*$A$1)</f>
        <v>445.03115000000003</v>
      </c>
      <c r="Q130" s="27">
        <f>IFERROR(INDEX('APT Data'!$A128:$AF128,MATCH('Calcs - New values'!Q$3,'APT Data'!$A$1:$AF$1,0))+((('Calcs - ACA values'!O130)-(INDEX('APT Data'!$A128:$AF128,MATCH('Calcs - New values'!Q$3,'APT Data'!$A$1:$AF$1,0))))*$A$1),'Calcs - ACA values'!O130*$A$1)</f>
        <v>630.04409999999996</v>
      </c>
      <c r="R130" s="27">
        <f>IFERROR(INDEX('APT Data'!$A128:$AF128,MATCH('Calcs - New values'!R$3,'APT Data'!$A$1:$AF$1,0))+((('Calcs - ACA values'!P130)-(INDEX('APT Data'!$A128:$AF128,MATCH('Calcs - New values'!R$3,'APT Data'!$A$1:$AF$1,0))))*$A$1),'Calcs - ACA values'!P130*$A$1)</f>
        <v>410.02870000000001</v>
      </c>
      <c r="S130" s="27">
        <f>IFERROR(INDEX('APT Data'!$A128:$AF128,MATCH('Calcs - New values'!S$3,'APT Data'!$A$1:$AF$1,0))+((('Calcs - ACA values'!Q130)-(INDEX('APT Data'!$A128:$AF128,MATCH('Calcs - New values'!S$3,'APT Data'!$A$1:$AF$1,0))))*$A$1),'Calcs - ACA values'!Q130*$A$1)</f>
        <v>580.04060000000004</v>
      </c>
      <c r="T130" s="27">
        <f>IFERROR(INDEX('APT Data'!$A128:$AF128,MATCH('Calcs - New values'!T$3,'APT Data'!$A$1:$AF$1,0))+((('Calcs - ACA values'!R130)-(INDEX('APT Data'!$A128:$AF128,MATCH('Calcs - New values'!T$3,'APT Data'!$A$1:$AF$1,0))))*$A$1),'Calcs - ACA values'!R130*$A$1)</f>
        <v>260.01819999999998</v>
      </c>
      <c r="U130" s="27">
        <f>IFERROR(INDEX('APT Data'!$A128:$AF128,MATCH('Calcs - New values'!U$3,'APT Data'!$A$1:$AF$1,0))+((('Calcs - ACA values'!S130)-(INDEX('APT Data'!$A128:$AF128,MATCH('Calcs - New values'!U$3,'APT Data'!$A$1:$AF$1,0))))*$A$1),'Calcs - ACA values'!S130*$A$1)</f>
        <v>415.02904999999998</v>
      </c>
      <c r="V130" s="27">
        <f>IFERROR(INDEX('APT Data'!$A128:$AF128,MATCH('Calcs - New values'!V$3,'APT Data'!$A$1:$AF$1,0))+((('Calcs - ACA values'!T130)-(INDEX('APT Data'!$A128:$AF128,MATCH('Calcs - New values'!V$3,'APT Data'!$A$1:$AF$1,0))))*$A$1),'Calcs - ACA values'!T130*$A$1)</f>
        <v>215.01505</v>
      </c>
      <c r="W130" s="27">
        <f>IFERROR(INDEX('APT Data'!$A128:$AF128,MATCH('Calcs - New values'!W$3,'APT Data'!$A$1:$AF$1,0))+((('Calcs - ACA values'!U130)-(INDEX('APT Data'!$A128:$AF128,MATCH('Calcs - New values'!W$3,'APT Data'!$A$1:$AF$1,0))))*$A$1),'Calcs - ACA values'!U130*$A$1)</f>
        <v>310.02170000000001</v>
      </c>
      <c r="X130" s="27">
        <f>IFERROR(INDEX('APT Data'!$A128:$AF128,MATCH('Calcs - New values'!X$3,'APT Data'!$A$1:$AF$1,0))+((('Calcs - ACA values'!V130)-(INDEX('APT Data'!$A128:$AF128,MATCH('Calcs - New values'!X$3,'APT Data'!$A$1:$AF$1,0))))*$A$1),'Calcs - ACA values'!V130*$A$1)</f>
        <v>1095.07665</v>
      </c>
      <c r="Y130" s="27">
        <f>IFERROR(INDEX('APT Data'!$A128:$AF128,MATCH('Calcs - New values'!Y$3,'APT Data'!$A$1:$AF$1,0))+((('Calcs - ACA values'!W130)-(INDEX('APT Data'!$A128:$AF128,MATCH('Calcs - New values'!Y$3,'APT Data'!$A$1:$AF$1,0))))*$A$1),'Calcs - ACA values'!W130*$A$1)</f>
        <v>1660.1161999999999</v>
      </c>
      <c r="Z130" s="27">
        <f>IFERROR(INDEX('APT Data'!$A128:$AF128,MATCH('Calcs - New values'!Z$3,'APT Data'!$A$1:$AF$1,0))+((('Calcs - ACA values'!X130)-(INDEX('APT Data'!$A128:$AF128,MATCH('Calcs - New values'!Z$3,'APT Data'!$A$1:$AF$1,0))))*$A$1),'Calcs - ACA values'!X130*$A$1)</f>
        <v>550.0385</v>
      </c>
      <c r="AA130" s="27">
        <f>IFERROR(INDEX('APT Data'!$A128:$AF128,MATCH('Calcs - New values'!AA$3,'APT Data'!$A$1:$AF$1,0))+((('Calcs - ACA values'!Y130)-(INDEX('APT Data'!$A128:$AF128,MATCH('Calcs - New values'!AA$3,'APT Data'!$A$1:$AF$1,0))))*$A$1),'Calcs - ACA values'!Y130*$A$1)</f>
        <v>1485.1039499999999</v>
      </c>
      <c r="AB130" s="27">
        <f>IFERROR(INDEX('APT Data'!$A128:$AF128,MATCH('Calcs - New values'!AB$3,'APT Data'!$A$1:$AF$1,0))+((('Calcs - ACA values'!Z130)-(INDEX('APT Data'!$A128:$AF128,MATCH('Calcs - New values'!AB$3,'APT Data'!$A$1:$AF$1,0))))*$A$1),'Calcs - ACA values'!Z130*$A$1)</f>
        <v>79648.245999999999</v>
      </c>
      <c r="AC130" s="27">
        <f>IFERROR(INDEX('APT Data'!$A128:$AF128,MATCH('Calcs - New values'!AC$3,'APT Data'!$A$1:$AF$1,0))+((('Calcs - ACA values'!AA130)-(INDEX('APT Data'!$A128:$AF128,MATCH('Calcs - New values'!AC$3,'APT Data'!$A$1:$AF$1,0))))*$A$1),'Calcs - ACA values'!AA130*$A$1)</f>
        <v>79648.245999999999</v>
      </c>
      <c r="AD130" s="27">
        <f>IFERROR(INDEX('APT Data'!$A128:$AF128,MATCH('Calcs - New values'!AD$3,'APT Data'!$A$1:$AF$1,0))+((('Calcs - ACA values'!AB130)-(INDEX('APT Data'!$A128:$AF128,MATCH('Calcs - New values'!AD$3,'APT Data'!$A$1:$AF$1,0))))*$A$1),'Calcs - ACA values'!AB130*$A$1)</f>
        <v>45003.15</v>
      </c>
      <c r="AE130" s="27">
        <f>IFERROR(INDEX('APT Data'!$A128:$AF128,MATCH('Calcs - New values'!AE$3,'APT Data'!$A$1:$AF$1,0))+((('Calcs - ACA values'!AC130)-(INDEX('APT Data'!$A128:$AF128,MATCH('Calcs - New values'!AE$3,'APT Data'!$A$1:$AF$1,0))))*$A$1),'Calcs - ACA values'!AC130*$A$1)</f>
        <v>70004.899999999994</v>
      </c>
      <c r="AF130" s="27">
        <f>IFERROR(INDEX('APT Data'!$A128:$AF128,MATCH('Calcs - New values'!AF$3,'APT Data'!$A$1:$AF$1,0))+((('Calcs - ACA values'!AD130)-(INDEX('APT Data'!$A128:$AF128,MATCH('Calcs - New values'!AF$3,'APT Data'!$A$1:$AF$1,0))))*$A$1),'Calcs - ACA values'!AD130*$A$1)</f>
        <v>0</v>
      </c>
      <c r="AG130" s="27">
        <f>IFERROR(INDEX('APT Data'!$A128:$AF128,MATCH('Calcs - New values'!AG$3,'APT Data'!$A$1:$AF$1,0))+((('Calcs - ACA values'!AE130)-(INDEX('APT Data'!$A128:$AF128,MATCH('Calcs - New values'!AG$3,'APT Data'!$A$1:$AF$1,0))))*$A$1),'Calcs - ACA values'!AE130*$A$1)</f>
        <v>900.06299999999999</v>
      </c>
      <c r="AH130" s="27">
        <f>IFERROR(INDEX('APT Data'!$A128:$AF128,MATCH('Calcs - New values'!AH$3,'APT Data'!$A$1:$AF$1,0))+((('Calcs - ACA values'!AF130)-(INDEX('APT Data'!$A128:$AF128,MATCH('Calcs - New values'!AH$3,'APT Data'!$A$1:$AF$1,0))))*$A$1),'Calcs - ACA values'!AF130*$A$1)</f>
        <v>1290.0903000000001</v>
      </c>
    </row>
    <row r="131" spans="1:34" x14ac:dyDescent="0.35">
      <c r="A131" s="11">
        <v>888</v>
      </c>
      <c r="B131" s="11" t="b">
        <f>A131='Calcs - ACA values'!A131</f>
        <v>1</v>
      </c>
      <c r="C131" s="11" t="b">
        <f>A131='APT Data'!A129</f>
        <v>1</v>
      </c>
      <c r="D131" s="18" t="s">
        <v>132</v>
      </c>
      <c r="E131" s="27">
        <f>IFERROR(INDEX('APT Data'!$A129:$AF129,MATCH('Calcs - New values'!E$3,'APT Data'!$A$1:$AF$1,0))+((('Calcs - ACA values'!C131)-(INDEX('APT Data'!$A129:$AF129,MATCH('Calcs - New values'!E$3,'APT Data'!$A$1:$AF$1,0))))*$A$1),'Calcs - ACA values'!C131*$A$1)</f>
        <v>3123</v>
      </c>
      <c r="F131" s="27">
        <f>IFERROR(INDEX('APT Data'!$A129:$AF129,MATCH('Calcs - New values'!F$3,'APT Data'!$A$1:$AF$1,0))+((('Calcs - ACA values'!D131)-(INDEX('APT Data'!$A129:$AF129,MATCH('Calcs - New values'!F$3,'APT Data'!$A$1:$AF$1,0))))*$A$1),'Calcs - ACA values'!D131*$A$1)</f>
        <v>4404</v>
      </c>
      <c r="G131" s="27">
        <f>IFERROR(INDEX('APT Data'!$A129:$AF129,MATCH('Calcs - New values'!G$3,'APT Data'!$A$1:$AF$1,0))+((('Calcs - ACA values'!E131)-(INDEX('APT Data'!$A129:$AF129,MATCH('Calcs - New values'!G$3,'APT Data'!$A$1:$AF$1,0))))*$A$1),'Calcs - ACA values'!E131*$A$1)</f>
        <v>4963</v>
      </c>
      <c r="H131" s="27">
        <f>IFERROR(INDEX('APT Data'!$A129:$AF129,MATCH('Calcs - New values'!H$3,'APT Data'!$A$1:$AF$1,0))+((('Calcs - ACA values'!F131)-(INDEX('APT Data'!$A129:$AF129,MATCH('Calcs - New values'!H$3,'APT Data'!$A$1:$AF$1,0))))*$A$1),'Calcs - ACA values'!F131*$A$1)</f>
        <v>575</v>
      </c>
      <c r="I131" s="27">
        <f>IFERROR(INDEX('APT Data'!$A129:$AF129,MATCH('Calcs - New values'!I$3,'APT Data'!$A$1:$AF$1,0))+((('Calcs - ACA values'!G131)-(INDEX('APT Data'!$A129:$AF129,MATCH('Calcs - New values'!I$3,'APT Data'!$A$1:$AF$1,0))))*$A$1),'Calcs - ACA values'!G131*$A$1)</f>
        <v>840</v>
      </c>
      <c r="J131" s="27">
        <f>IFERROR(INDEX('APT Data'!$A129:$AF129,MATCH('Calcs - New values'!J$3,'APT Data'!$A$1:$AF$1,0))+((('Calcs - ACA values'!H131)-(INDEX('APT Data'!$A129:$AF129,MATCH('Calcs - New values'!J$3,'APT Data'!$A$1:$AF$1,0))))*$A$1),'Calcs - ACA values'!H131*$A$1)</f>
        <v>460</v>
      </c>
      <c r="K131" s="27">
        <f>IFERROR(INDEX('APT Data'!$A129:$AF129,MATCH('Calcs - New values'!K$3,'APT Data'!$A$1:$AF$1,0))+((('Calcs - ACA values'!I131)-(INDEX('APT Data'!$A129:$AF129,MATCH('Calcs - New values'!K$3,'APT Data'!$A$1:$AF$1,0))))*$A$1),'Calcs - ACA values'!I131*$A$1)</f>
        <v>460</v>
      </c>
      <c r="L131" s="27">
        <f>IFERROR(INDEX('APT Data'!$A129:$AF129,MATCH('Calcs - New values'!L$3,'APT Data'!$A$1:$AF$1,0))+((('Calcs - ACA values'!J131)-(INDEX('APT Data'!$A129:$AF129,MATCH('Calcs - New values'!L$3,'APT Data'!$A$1:$AF$1,0))))*$A$1),'Calcs - ACA values'!J131*$A$1)</f>
        <v>620</v>
      </c>
      <c r="M131" s="27">
        <f>IFERROR(INDEX('APT Data'!$A129:$AF129,MATCH('Calcs - New values'!M$3,'APT Data'!$A$1:$AF$1,0))+((('Calcs - ACA values'!K131)-(INDEX('APT Data'!$A129:$AF129,MATCH('Calcs - New values'!M$3,'APT Data'!$A$1:$AF$1,0))))*$A$1),'Calcs - ACA values'!K131*$A$1)</f>
        <v>865</v>
      </c>
      <c r="N131" s="27">
        <f>IFERROR(INDEX('APT Data'!$A129:$AF129,MATCH('Calcs - New values'!N$3,'APT Data'!$A$1:$AF$1,0))+((('Calcs - ACA values'!L131)-(INDEX('APT Data'!$A129:$AF129,MATCH('Calcs - New values'!N$3,'APT Data'!$A$1:$AF$1,0))))*$A$1),'Calcs - ACA values'!L131*$A$1)</f>
        <v>475</v>
      </c>
      <c r="O131" s="27">
        <f>IFERROR(INDEX('APT Data'!$A129:$AF129,MATCH('Calcs - New values'!O$3,'APT Data'!$A$1:$AF$1,0))+((('Calcs - ACA values'!M131)-(INDEX('APT Data'!$A129:$AF129,MATCH('Calcs - New values'!O$3,'APT Data'!$A$1:$AF$1,0))))*$A$1),'Calcs - ACA values'!M131*$A$1)</f>
        <v>680</v>
      </c>
      <c r="P131" s="27">
        <f>IFERROR(INDEX('APT Data'!$A129:$AF129,MATCH('Calcs - New values'!P$3,'APT Data'!$A$1:$AF$1,0))+((('Calcs - ACA values'!N131)-(INDEX('APT Data'!$A129:$AF129,MATCH('Calcs - New values'!P$3,'APT Data'!$A$1:$AF$1,0))))*$A$1),'Calcs - ACA values'!N131*$A$1)</f>
        <v>445</v>
      </c>
      <c r="Q131" s="27">
        <f>IFERROR(INDEX('APT Data'!$A129:$AF129,MATCH('Calcs - New values'!Q$3,'APT Data'!$A$1:$AF$1,0))+((('Calcs - ACA values'!O131)-(INDEX('APT Data'!$A129:$AF129,MATCH('Calcs - New values'!Q$3,'APT Data'!$A$1:$AF$1,0))))*$A$1),'Calcs - ACA values'!O131*$A$1)</f>
        <v>630</v>
      </c>
      <c r="R131" s="27">
        <f>IFERROR(INDEX('APT Data'!$A129:$AF129,MATCH('Calcs - New values'!R$3,'APT Data'!$A$1:$AF$1,0))+((('Calcs - ACA values'!P131)-(INDEX('APT Data'!$A129:$AF129,MATCH('Calcs - New values'!R$3,'APT Data'!$A$1:$AF$1,0))))*$A$1),'Calcs - ACA values'!P131*$A$1)</f>
        <v>410</v>
      </c>
      <c r="S131" s="27">
        <f>IFERROR(INDEX('APT Data'!$A129:$AF129,MATCH('Calcs - New values'!S$3,'APT Data'!$A$1:$AF$1,0))+((('Calcs - ACA values'!Q131)-(INDEX('APT Data'!$A129:$AF129,MATCH('Calcs - New values'!S$3,'APT Data'!$A$1:$AF$1,0))))*$A$1),'Calcs - ACA values'!Q131*$A$1)</f>
        <v>580</v>
      </c>
      <c r="T131" s="27">
        <f>IFERROR(INDEX('APT Data'!$A129:$AF129,MATCH('Calcs - New values'!T$3,'APT Data'!$A$1:$AF$1,0))+((('Calcs - ACA values'!R131)-(INDEX('APT Data'!$A129:$AF129,MATCH('Calcs - New values'!T$3,'APT Data'!$A$1:$AF$1,0))))*$A$1),'Calcs - ACA values'!R131*$A$1)</f>
        <v>260</v>
      </c>
      <c r="U131" s="27">
        <f>IFERROR(INDEX('APT Data'!$A129:$AF129,MATCH('Calcs - New values'!U$3,'APT Data'!$A$1:$AF$1,0))+((('Calcs - ACA values'!S131)-(INDEX('APT Data'!$A129:$AF129,MATCH('Calcs - New values'!U$3,'APT Data'!$A$1:$AF$1,0))))*$A$1),'Calcs - ACA values'!S131*$A$1)</f>
        <v>415</v>
      </c>
      <c r="V131" s="27">
        <f>IFERROR(INDEX('APT Data'!$A129:$AF129,MATCH('Calcs - New values'!V$3,'APT Data'!$A$1:$AF$1,0))+((('Calcs - ACA values'!T131)-(INDEX('APT Data'!$A129:$AF129,MATCH('Calcs - New values'!V$3,'APT Data'!$A$1:$AF$1,0))))*$A$1),'Calcs - ACA values'!T131*$A$1)</f>
        <v>215</v>
      </c>
      <c r="W131" s="27">
        <f>IFERROR(INDEX('APT Data'!$A129:$AF129,MATCH('Calcs - New values'!W$3,'APT Data'!$A$1:$AF$1,0))+((('Calcs - ACA values'!U131)-(INDEX('APT Data'!$A129:$AF129,MATCH('Calcs - New values'!W$3,'APT Data'!$A$1:$AF$1,0))))*$A$1),'Calcs - ACA values'!U131*$A$1)</f>
        <v>310</v>
      </c>
      <c r="X131" s="27">
        <f>IFERROR(INDEX('APT Data'!$A129:$AF129,MATCH('Calcs - New values'!X$3,'APT Data'!$A$1:$AF$1,0))+((('Calcs - ACA values'!V131)-(INDEX('APT Data'!$A129:$AF129,MATCH('Calcs - New values'!X$3,'APT Data'!$A$1:$AF$1,0))))*$A$1),'Calcs - ACA values'!V131*$A$1)</f>
        <v>1095</v>
      </c>
      <c r="Y131" s="27">
        <f>IFERROR(INDEX('APT Data'!$A129:$AF129,MATCH('Calcs - New values'!Y$3,'APT Data'!$A$1:$AF$1,0))+((('Calcs - ACA values'!W131)-(INDEX('APT Data'!$A129:$AF129,MATCH('Calcs - New values'!Y$3,'APT Data'!$A$1:$AF$1,0))))*$A$1),'Calcs - ACA values'!W131*$A$1)</f>
        <v>1660</v>
      </c>
      <c r="Z131" s="27">
        <f>IFERROR(INDEX('APT Data'!$A129:$AF129,MATCH('Calcs - New values'!Z$3,'APT Data'!$A$1:$AF$1,0))+((('Calcs - ACA values'!X131)-(INDEX('APT Data'!$A129:$AF129,MATCH('Calcs - New values'!Z$3,'APT Data'!$A$1:$AF$1,0))))*$A$1),'Calcs - ACA values'!X131*$A$1)</f>
        <v>550</v>
      </c>
      <c r="AA131" s="27">
        <f>IFERROR(INDEX('APT Data'!$A129:$AF129,MATCH('Calcs - New values'!AA$3,'APT Data'!$A$1:$AF$1,0))+((('Calcs - ACA values'!Y131)-(INDEX('APT Data'!$A129:$AF129,MATCH('Calcs - New values'!AA$3,'APT Data'!$A$1:$AF$1,0))))*$A$1),'Calcs - ACA values'!Y131*$A$1)</f>
        <v>1485</v>
      </c>
      <c r="AB131" s="27">
        <f>IFERROR(INDEX('APT Data'!$A129:$AF129,MATCH('Calcs - New values'!AB$3,'APT Data'!$A$1:$AF$1,0))+((('Calcs - ACA values'!Z131)-(INDEX('APT Data'!$A129:$AF129,MATCH('Calcs - New values'!AB$3,'APT Data'!$A$1:$AF$1,0))))*$A$1),'Calcs - ACA values'!Z131*$A$1)</f>
        <v>117800</v>
      </c>
      <c r="AC131" s="27">
        <f>IFERROR(INDEX('APT Data'!$A129:$AF129,MATCH('Calcs - New values'!AC$3,'APT Data'!$A$1:$AF$1,0))+((('Calcs - ACA values'!AA131)-(INDEX('APT Data'!$A129:$AF129,MATCH('Calcs - New values'!AC$3,'APT Data'!$A$1:$AF$1,0))))*$A$1),'Calcs - ACA values'!AA131*$A$1)</f>
        <v>117800</v>
      </c>
      <c r="AD131" s="27">
        <f>IFERROR(INDEX('APT Data'!$A129:$AF129,MATCH('Calcs - New values'!AD$3,'APT Data'!$A$1:$AF$1,0))+((('Calcs - ACA values'!AB131)-(INDEX('APT Data'!$A129:$AF129,MATCH('Calcs - New values'!AD$3,'APT Data'!$A$1:$AF$1,0))))*$A$1),'Calcs - ACA values'!AB131*$A$1)</f>
        <v>45000</v>
      </c>
      <c r="AE131" s="27">
        <f>IFERROR(INDEX('APT Data'!$A129:$AF129,MATCH('Calcs - New values'!AE$3,'APT Data'!$A$1:$AF$1,0))+((('Calcs - ACA values'!AC131)-(INDEX('APT Data'!$A129:$AF129,MATCH('Calcs - New values'!AE$3,'APT Data'!$A$1:$AF$1,0))))*$A$1),'Calcs - ACA values'!AC131*$A$1)</f>
        <v>70000</v>
      </c>
      <c r="AF131" s="27">
        <f>IFERROR(INDEX('APT Data'!$A129:$AF129,MATCH('Calcs - New values'!AF$3,'APT Data'!$A$1:$AF$1,0))+((('Calcs - ACA values'!AD131)-(INDEX('APT Data'!$A129:$AF129,MATCH('Calcs - New values'!AF$3,'APT Data'!$A$1:$AF$1,0))))*$A$1),'Calcs - ACA values'!AD131*$A$1)</f>
        <v>0</v>
      </c>
      <c r="AG131" s="27">
        <f>IFERROR(INDEX('APT Data'!$A129:$AF129,MATCH('Calcs - New values'!AG$3,'APT Data'!$A$1:$AF$1,0))+((('Calcs - ACA values'!AE131)-(INDEX('APT Data'!$A129:$AF129,MATCH('Calcs - New values'!AG$3,'APT Data'!$A$1:$AF$1,0))))*$A$1),'Calcs - ACA values'!AE131*$A$1)</f>
        <v>900</v>
      </c>
      <c r="AH131" s="27">
        <f>IFERROR(INDEX('APT Data'!$A129:$AF129,MATCH('Calcs - New values'!AH$3,'APT Data'!$A$1:$AF$1,0))+((('Calcs - ACA values'!AF131)-(INDEX('APT Data'!$A129:$AF129,MATCH('Calcs - New values'!AH$3,'APT Data'!$A$1:$AF$1,0))))*$A$1),'Calcs - ACA values'!AF131*$A$1)</f>
        <v>1290</v>
      </c>
    </row>
    <row r="132" spans="1:34" x14ac:dyDescent="0.35">
      <c r="A132" s="11">
        <v>889</v>
      </c>
      <c r="B132" s="11" t="b">
        <f>A132='Calcs - ACA values'!A132</f>
        <v>1</v>
      </c>
      <c r="C132" s="11" t="b">
        <f>A132='APT Data'!A130</f>
        <v>1</v>
      </c>
      <c r="D132" s="18" t="s">
        <v>133</v>
      </c>
      <c r="E132" s="27">
        <f>IFERROR(INDEX('APT Data'!$A130:$AF130,MATCH('Calcs - New values'!E$3,'APT Data'!$A$1:$AF$1,0))+((('Calcs - ACA values'!C132)-(INDEX('APT Data'!$A130:$AF130,MATCH('Calcs - New values'!E$3,'APT Data'!$A$1:$AF$1,0))))*$A$1),'Calcs - ACA values'!C132*$A$1)</f>
        <v>3123</v>
      </c>
      <c r="F132" s="27">
        <f>IFERROR(INDEX('APT Data'!$A130:$AF130,MATCH('Calcs - New values'!F$3,'APT Data'!$A$1:$AF$1,0))+((('Calcs - ACA values'!D132)-(INDEX('APT Data'!$A130:$AF130,MATCH('Calcs - New values'!F$3,'APT Data'!$A$1:$AF$1,0))))*$A$1),'Calcs - ACA values'!D132*$A$1)</f>
        <v>4404</v>
      </c>
      <c r="G132" s="27">
        <f>IFERROR(INDEX('APT Data'!$A130:$AF130,MATCH('Calcs - New values'!G$3,'APT Data'!$A$1:$AF$1,0))+((('Calcs - ACA values'!E132)-(INDEX('APT Data'!$A130:$AF130,MATCH('Calcs - New values'!G$3,'APT Data'!$A$1:$AF$1,0))))*$A$1),'Calcs - ACA values'!E132*$A$1)</f>
        <v>4963</v>
      </c>
      <c r="H132" s="27">
        <f>IFERROR(INDEX('APT Data'!$A130:$AF130,MATCH('Calcs - New values'!H$3,'APT Data'!$A$1:$AF$1,0))+((('Calcs - ACA values'!F132)-(INDEX('APT Data'!$A130:$AF130,MATCH('Calcs - New values'!H$3,'APT Data'!$A$1:$AF$1,0))))*$A$1),'Calcs - ACA values'!F132*$A$1)</f>
        <v>575</v>
      </c>
      <c r="I132" s="27">
        <f>IFERROR(INDEX('APT Data'!$A130:$AF130,MATCH('Calcs - New values'!I$3,'APT Data'!$A$1:$AF$1,0))+((('Calcs - ACA values'!G132)-(INDEX('APT Data'!$A130:$AF130,MATCH('Calcs - New values'!I$3,'APT Data'!$A$1:$AF$1,0))))*$A$1),'Calcs - ACA values'!G132*$A$1)</f>
        <v>840</v>
      </c>
      <c r="J132" s="27">
        <f>IFERROR(INDEX('APT Data'!$A130:$AF130,MATCH('Calcs - New values'!J$3,'APT Data'!$A$1:$AF$1,0))+((('Calcs - ACA values'!H132)-(INDEX('APT Data'!$A130:$AF130,MATCH('Calcs - New values'!J$3,'APT Data'!$A$1:$AF$1,0))))*$A$1),'Calcs - ACA values'!H132*$A$1)</f>
        <v>460</v>
      </c>
      <c r="K132" s="27">
        <f>IFERROR(INDEX('APT Data'!$A130:$AF130,MATCH('Calcs - New values'!K$3,'APT Data'!$A$1:$AF$1,0))+((('Calcs - ACA values'!I132)-(INDEX('APT Data'!$A130:$AF130,MATCH('Calcs - New values'!K$3,'APT Data'!$A$1:$AF$1,0))))*$A$1),'Calcs - ACA values'!I132*$A$1)</f>
        <v>460</v>
      </c>
      <c r="L132" s="27">
        <f>IFERROR(INDEX('APT Data'!$A130:$AF130,MATCH('Calcs - New values'!L$3,'APT Data'!$A$1:$AF$1,0))+((('Calcs - ACA values'!J132)-(INDEX('APT Data'!$A130:$AF130,MATCH('Calcs - New values'!L$3,'APT Data'!$A$1:$AF$1,0))))*$A$1),'Calcs - ACA values'!J132*$A$1)</f>
        <v>620</v>
      </c>
      <c r="M132" s="27">
        <f>IFERROR(INDEX('APT Data'!$A130:$AF130,MATCH('Calcs - New values'!M$3,'APT Data'!$A$1:$AF$1,0))+((('Calcs - ACA values'!K132)-(INDEX('APT Data'!$A130:$AF130,MATCH('Calcs - New values'!M$3,'APT Data'!$A$1:$AF$1,0))))*$A$1),'Calcs - ACA values'!K132*$A$1)</f>
        <v>865</v>
      </c>
      <c r="N132" s="27">
        <f>IFERROR(INDEX('APT Data'!$A130:$AF130,MATCH('Calcs - New values'!N$3,'APT Data'!$A$1:$AF$1,0))+((('Calcs - ACA values'!L132)-(INDEX('APT Data'!$A130:$AF130,MATCH('Calcs - New values'!N$3,'APT Data'!$A$1:$AF$1,0))))*$A$1),'Calcs - ACA values'!L132*$A$1)</f>
        <v>475</v>
      </c>
      <c r="O132" s="27">
        <f>IFERROR(INDEX('APT Data'!$A130:$AF130,MATCH('Calcs - New values'!O$3,'APT Data'!$A$1:$AF$1,0))+((('Calcs - ACA values'!M132)-(INDEX('APT Data'!$A130:$AF130,MATCH('Calcs - New values'!O$3,'APT Data'!$A$1:$AF$1,0))))*$A$1),'Calcs - ACA values'!M132*$A$1)</f>
        <v>680</v>
      </c>
      <c r="P132" s="27">
        <f>IFERROR(INDEX('APT Data'!$A130:$AF130,MATCH('Calcs - New values'!P$3,'APT Data'!$A$1:$AF$1,0))+((('Calcs - ACA values'!N132)-(INDEX('APT Data'!$A130:$AF130,MATCH('Calcs - New values'!P$3,'APT Data'!$A$1:$AF$1,0))))*$A$1),'Calcs - ACA values'!N132*$A$1)</f>
        <v>445</v>
      </c>
      <c r="Q132" s="27">
        <f>IFERROR(INDEX('APT Data'!$A130:$AF130,MATCH('Calcs - New values'!Q$3,'APT Data'!$A$1:$AF$1,0))+((('Calcs - ACA values'!O132)-(INDEX('APT Data'!$A130:$AF130,MATCH('Calcs - New values'!Q$3,'APT Data'!$A$1:$AF$1,0))))*$A$1),'Calcs - ACA values'!O132*$A$1)</f>
        <v>630</v>
      </c>
      <c r="R132" s="27">
        <f>IFERROR(INDEX('APT Data'!$A130:$AF130,MATCH('Calcs - New values'!R$3,'APT Data'!$A$1:$AF$1,0))+((('Calcs - ACA values'!P132)-(INDEX('APT Data'!$A130:$AF130,MATCH('Calcs - New values'!R$3,'APT Data'!$A$1:$AF$1,0))))*$A$1),'Calcs - ACA values'!P132*$A$1)</f>
        <v>410</v>
      </c>
      <c r="S132" s="27">
        <f>IFERROR(INDEX('APT Data'!$A130:$AF130,MATCH('Calcs - New values'!S$3,'APT Data'!$A$1:$AF$1,0))+((('Calcs - ACA values'!Q132)-(INDEX('APT Data'!$A130:$AF130,MATCH('Calcs - New values'!S$3,'APT Data'!$A$1:$AF$1,0))))*$A$1),'Calcs - ACA values'!Q132*$A$1)</f>
        <v>580</v>
      </c>
      <c r="T132" s="27">
        <f>IFERROR(INDEX('APT Data'!$A130:$AF130,MATCH('Calcs - New values'!T$3,'APT Data'!$A$1:$AF$1,0))+((('Calcs - ACA values'!R132)-(INDEX('APT Data'!$A130:$AF130,MATCH('Calcs - New values'!T$3,'APT Data'!$A$1:$AF$1,0))))*$A$1),'Calcs - ACA values'!R132*$A$1)</f>
        <v>260</v>
      </c>
      <c r="U132" s="27">
        <f>IFERROR(INDEX('APT Data'!$A130:$AF130,MATCH('Calcs - New values'!U$3,'APT Data'!$A$1:$AF$1,0))+((('Calcs - ACA values'!S132)-(INDEX('APT Data'!$A130:$AF130,MATCH('Calcs - New values'!U$3,'APT Data'!$A$1:$AF$1,0))))*$A$1),'Calcs - ACA values'!S132*$A$1)</f>
        <v>415</v>
      </c>
      <c r="V132" s="27">
        <f>IFERROR(INDEX('APT Data'!$A130:$AF130,MATCH('Calcs - New values'!V$3,'APT Data'!$A$1:$AF$1,0))+((('Calcs - ACA values'!T132)-(INDEX('APT Data'!$A130:$AF130,MATCH('Calcs - New values'!V$3,'APT Data'!$A$1:$AF$1,0))))*$A$1),'Calcs - ACA values'!T132*$A$1)</f>
        <v>215</v>
      </c>
      <c r="W132" s="27">
        <f>IFERROR(INDEX('APT Data'!$A130:$AF130,MATCH('Calcs - New values'!W$3,'APT Data'!$A$1:$AF$1,0))+((('Calcs - ACA values'!U132)-(INDEX('APT Data'!$A130:$AF130,MATCH('Calcs - New values'!W$3,'APT Data'!$A$1:$AF$1,0))))*$A$1),'Calcs - ACA values'!U132*$A$1)</f>
        <v>310</v>
      </c>
      <c r="X132" s="27">
        <f>IFERROR(INDEX('APT Data'!$A130:$AF130,MATCH('Calcs - New values'!X$3,'APT Data'!$A$1:$AF$1,0))+((('Calcs - ACA values'!V132)-(INDEX('APT Data'!$A130:$AF130,MATCH('Calcs - New values'!X$3,'APT Data'!$A$1:$AF$1,0))))*$A$1),'Calcs - ACA values'!V132*$A$1)</f>
        <v>1095</v>
      </c>
      <c r="Y132" s="27">
        <f>IFERROR(INDEX('APT Data'!$A130:$AF130,MATCH('Calcs - New values'!Y$3,'APT Data'!$A$1:$AF$1,0))+((('Calcs - ACA values'!W132)-(INDEX('APT Data'!$A130:$AF130,MATCH('Calcs - New values'!Y$3,'APT Data'!$A$1:$AF$1,0))))*$A$1),'Calcs - ACA values'!W132*$A$1)</f>
        <v>1660</v>
      </c>
      <c r="Z132" s="27">
        <f>IFERROR(INDEX('APT Data'!$A130:$AF130,MATCH('Calcs - New values'!Z$3,'APT Data'!$A$1:$AF$1,0))+((('Calcs - ACA values'!X132)-(INDEX('APT Data'!$A130:$AF130,MATCH('Calcs - New values'!Z$3,'APT Data'!$A$1:$AF$1,0))))*$A$1),'Calcs - ACA values'!X132*$A$1)</f>
        <v>550</v>
      </c>
      <c r="AA132" s="27">
        <f>IFERROR(INDEX('APT Data'!$A130:$AF130,MATCH('Calcs - New values'!AA$3,'APT Data'!$A$1:$AF$1,0))+((('Calcs - ACA values'!Y132)-(INDEX('APT Data'!$A130:$AF130,MATCH('Calcs - New values'!AA$3,'APT Data'!$A$1:$AF$1,0))))*$A$1),'Calcs - ACA values'!Y132*$A$1)</f>
        <v>1485</v>
      </c>
      <c r="AB132" s="27">
        <f>IFERROR(INDEX('APT Data'!$A130:$AF130,MATCH('Calcs - New values'!AB$3,'APT Data'!$A$1:$AF$1,0))+((('Calcs - ACA values'!Z132)-(INDEX('APT Data'!$A130:$AF130,MATCH('Calcs - New values'!AB$3,'APT Data'!$A$1:$AF$1,0))))*$A$1),'Calcs - ACA values'!Z132*$A$1)</f>
        <v>117800</v>
      </c>
      <c r="AC132" s="27">
        <f>IFERROR(INDEX('APT Data'!$A130:$AF130,MATCH('Calcs - New values'!AC$3,'APT Data'!$A$1:$AF$1,0))+((('Calcs - ACA values'!AA132)-(INDEX('APT Data'!$A130:$AF130,MATCH('Calcs - New values'!AC$3,'APT Data'!$A$1:$AF$1,0))))*$A$1),'Calcs - ACA values'!AA132*$A$1)</f>
        <v>117800</v>
      </c>
      <c r="AD132" s="27">
        <f>IFERROR(INDEX('APT Data'!$A130:$AF130,MATCH('Calcs - New values'!AD$3,'APT Data'!$A$1:$AF$1,0))+((('Calcs - ACA values'!AB132)-(INDEX('APT Data'!$A130:$AF130,MATCH('Calcs - New values'!AD$3,'APT Data'!$A$1:$AF$1,0))))*$A$1),'Calcs - ACA values'!AB132*$A$1)</f>
        <v>27900</v>
      </c>
      <c r="AE132" s="27">
        <f>IFERROR(INDEX('APT Data'!$A130:$AF130,MATCH('Calcs - New values'!AE$3,'APT Data'!$A$1:$AF$1,0))+((('Calcs - ACA values'!AC132)-(INDEX('APT Data'!$A130:$AF130,MATCH('Calcs - New values'!AE$3,'APT Data'!$A$1:$AF$1,0))))*$A$1),'Calcs - ACA values'!AC132*$A$1)</f>
        <v>47500</v>
      </c>
      <c r="AF132" s="27">
        <f>IFERROR(INDEX('APT Data'!$A130:$AF130,MATCH('Calcs - New values'!AF$3,'APT Data'!$A$1:$AF$1,0))+((('Calcs - ACA values'!AD132)-(INDEX('APT Data'!$A130:$AF130,MATCH('Calcs - New values'!AF$3,'APT Data'!$A$1:$AF$1,0))))*$A$1),'Calcs - ACA values'!AD132*$A$1)</f>
        <v>0</v>
      </c>
      <c r="AG132" s="27">
        <f>IFERROR(INDEX('APT Data'!$A130:$AF130,MATCH('Calcs - New values'!AG$3,'APT Data'!$A$1:$AF$1,0))+((('Calcs - ACA values'!AE132)-(INDEX('APT Data'!$A130:$AF130,MATCH('Calcs - New values'!AG$3,'APT Data'!$A$1:$AF$1,0))))*$A$1),'Calcs - ACA values'!AE132*$A$1)</f>
        <v>900</v>
      </c>
      <c r="AH132" s="27">
        <f>IFERROR(INDEX('APT Data'!$A130:$AF130,MATCH('Calcs - New values'!AH$3,'APT Data'!$A$1:$AF$1,0))+((('Calcs - ACA values'!AF132)-(INDEX('APT Data'!$A130:$AF130,MATCH('Calcs - New values'!AH$3,'APT Data'!$A$1:$AF$1,0))))*$A$1),'Calcs - ACA values'!AF132*$A$1)</f>
        <v>1290</v>
      </c>
    </row>
    <row r="133" spans="1:34" x14ac:dyDescent="0.35">
      <c r="A133" s="11">
        <v>890</v>
      </c>
      <c r="B133" s="11" t="b">
        <f>A133='Calcs - ACA values'!A133</f>
        <v>1</v>
      </c>
      <c r="C133" s="11" t="b">
        <f>A133='APT Data'!A131</f>
        <v>1</v>
      </c>
      <c r="D133" s="18" t="s">
        <v>134</v>
      </c>
      <c r="E133" s="27">
        <f>IFERROR(INDEX('APT Data'!$A131:$AF131,MATCH('Calcs - New values'!E$3,'APT Data'!$A$1:$AF$1,0))+((('Calcs - ACA values'!C133)-(INDEX('APT Data'!$A131:$AF131,MATCH('Calcs - New values'!E$3,'APT Data'!$A$1:$AF$1,0))))*$A$1),'Calcs - ACA values'!C133*$A$1)</f>
        <v>3100.9590000000003</v>
      </c>
      <c r="F133" s="27">
        <f>IFERROR(INDEX('APT Data'!$A131:$AF131,MATCH('Calcs - New values'!F$3,'APT Data'!$A$1:$AF$1,0))+((('Calcs - ACA values'!D133)-(INDEX('APT Data'!$A131:$AF131,MATCH('Calcs - New values'!F$3,'APT Data'!$A$1:$AF$1,0))))*$A$1),'Calcs - ACA values'!D133*$A$1)</f>
        <v>4372.9589999999998</v>
      </c>
      <c r="G133" s="27">
        <f>IFERROR(INDEX('APT Data'!$A131:$AF131,MATCH('Calcs - New values'!G$3,'APT Data'!$A$1:$AF$1,0))+((('Calcs - ACA values'!E133)-(INDEX('APT Data'!$A131:$AF131,MATCH('Calcs - New values'!G$3,'APT Data'!$A$1:$AF$1,0))))*$A$1),'Calcs - ACA values'!E133*$A$1)</f>
        <v>4928.3590000000004</v>
      </c>
      <c r="H133" s="27">
        <f>IFERROR(INDEX('APT Data'!$A131:$AF131,MATCH('Calcs - New values'!H$3,'APT Data'!$A$1:$AF$1,0))+((('Calcs - ACA values'!F133)-(INDEX('APT Data'!$A131:$AF131,MATCH('Calcs - New values'!H$3,'APT Data'!$A$1:$AF$1,0))))*$A$1),'Calcs - ACA values'!F133*$A$1)</f>
        <v>575</v>
      </c>
      <c r="I133" s="27">
        <f>IFERROR(INDEX('APT Data'!$A131:$AF131,MATCH('Calcs - New values'!I$3,'APT Data'!$A$1:$AF$1,0))+((('Calcs - ACA values'!G133)-(INDEX('APT Data'!$A131:$AF131,MATCH('Calcs - New values'!I$3,'APT Data'!$A$1:$AF$1,0))))*$A$1),'Calcs - ACA values'!G133*$A$1)</f>
        <v>840</v>
      </c>
      <c r="J133" s="27">
        <f>IFERROR(INDEX('APT Data'!$A131:$AF131,MATCH('Calcs - New values'!J$3,'APT Data'!$A$1:$AF$1,0))+((('Calcs - ACA values'!H133)-(INDEX('APT Data'!$A131:$AF131,MATCH('Calcs - New values'!J$3,'APT Data'!$A$1:$AF$1,0))))*$A$1),'Calcs - ACA values'!H133*$A$1)</f>
        <v>460</v>
      </c>
      <c r="K133" s="27">
        <f>IFERROR(INDEX('APT Data'!$A131:$AF131,MATCH('Calcs - New values'!K$3,'APT Data'!$A$1:$AF$1,0))+((('Calcs - ACA values'!I133)-(INDEX('APT Data'!$A131:$AF131,MATCH('Calcs - New values'!K$3,'APT Data'!$A$1:$AF$1,0))))*$A$1),'Calcs - ACA values'!I133*$A$1)</f>
        <v>460</v>
      </c>
      <c r="L133" s="27">
        <f>IFERROR(INDEX('APT Data'!$A131:$AF131,MATCH('Calcs - New values'!L$3,'APT Data'!$A$1:$AF$1,0))+((('Calcs - ACA values'!J133)-(INDEX('APT Data'!$A131:$AF131,MATCH('Calcs - New values'!L$3,'APT Data'!$A$1:$AF$1,0))))*$A$1),'Calcs - ACA values'!J133*$A$1)</f>
        <v>620</v>
      </c>
      <c r="M133" s="27">
        <f>IFERROR(INDEX('APT Data'!$A131:$AF131,MATCH('Calcs - New values'!M$3,'APT Data'!$A$1:$AF$1,0))+((('Calcs - ACA values'!K133)-(INDEX('APT Data'!$A131:$AF131,MATCH('Calcs - New values'!M$3,'APT Data'!$A$1:$AF$1,0))))*$A$1),'Calcs - ACA values'!K133*$A$1)</f>
        <v>865</v>
      </c>
      <c r="N133" s="27">
        <f>IFERROR(INDEX('APT Data'!$A131:$AF131,MATCH('Calcs - New values'!N$3,'APT Data'!$A$1:$AF$1,0))+((('Calcs - ACA values'!L133)-(INDEX('APT Data'!$A131:$AF131,MATCH('Calcs - New values'!N$3,'APT Data'!$A$1:$AF$1,0))))*$A$1),'Calcs - ACA values'!L133*$A$1)</f>
        <v>475</v>
      </c>
      <c r="O133" s="27">
        <f>IFERROR(INDEX('APT Data'!$A131:$AF131,MATCH('Calcs - New values'!O$3,'APT Data'!$A$1:$AF$1,0))+((('Calcs - ACA values'!M133)-(INDEX('APT Data'!$A131:$AF131,MATCH('Calcs - New values'!O$3,'APT Data'!$A$1:$AF$1,0))))*$A$1),'Calcs - ACA values'!M133*$A$1)</f>
        <v>680</v>
      </c>
      <c r="P133" s="27">
        <f>IFERROR(INDEX('APT Data'!$A131:$AF131,MATCH('Calcs - New values'!P$3,'APT Data'!$A$1:$AF$1,0))+((('Calcs - ACA values'!N133)-(INDEX('APT Data'!$A131:$AF131,MATCH('Calcs - New values'!P$3,'APT Data'!$A$1:$AF$1,0))))*$A$1),'Calcs - ACA values'!N133*$A$1)</f>
        <v>445</v>
      </c>
      <c r="Q133" s="27">
        <f>IFERROR(INDEX('APT Data'!$A131:$AF131,MATCH('Calcs - New values'!Q$3,'APT Data'!$A$1:$AF$1,0))+((('Calcs - ACA values'!O133)-(INDEX('APT Data'!$A131:$AF131,MATCH('Calcs - New values'!Q$3,'APT Data'!$A$1:$AF$1,0))))*$A$1),'Calcs - ACA values'!O133*$A$1)</f>
        <v>630</v>
      </c>
      <c r="R133" s="27">
        <f>IFERROR(INDEX('APT Data'!$A131:$AF131,MATCH('Calcs - New values'!R$3,'APT Data'!$A$1:$AF$1,0))+((('Calcs - ACA values'!P133)-(INDEX('APT Data'!$A131:$AF131,MATCH('Calcs - New values'!R$3,'APT Data'!$A$1:$AF$1,0))))*$A$1),'Calcs - ACA values'!P133*$A$1)</f>
        <v>410</v>
      </c>
      <c r="S133" s="27">
        <f>IFERROR(INDEX('APT Data'!$A131:$AF131,MATCH('Calcs - New values'!S$3,'APT Data'!$A$1:$AF$1,0))+((('Calcs - ACA values'!Q133)-(INDEX('APT Data'!$A131:$AF131,MATCH('Calcs - New values'!S$3,'APT Data'!$A$1:$AF$1,0))))*$A$1),'Calcs - ACA values'!Q133*$A$1)</f>
        <v>580</v>
      </c>
      <c r="T133" s="27">
        <f>IFERROR(INDEX('APT Data'!$A131:$AF131,MATCH('Calcs - New values'!T$3,'APT Data'!$A$1:$AF$1,0))+((('Calcs - ACA values'!R133)-(INDEX('APT Data'!$A131:$AF131,MATCH('Calcs - New values'!T$3,'APT Data'!$A$1:$AF$1,0))))*$A$1),'Calcs - ACA values'!R133*$A$1)</f>
        <v>260</v>
      </c>
      <c r="U133" s="27">
        <f>IFERROR(INDEX('APT Data'!$A131:$AF131,MATCH('Calcs - New values'!U$3,'APT Data'!$A$1:$AF$1,0))+((('Calcs - ACA values'!S133)-(INDEX('APT Data'!$A131:$AF131,MATCH('Calcs - New values'!U$3,'APT Data'!$A$1:$AF$1,0))))*$A$1),'Calcs - ACA values'!S133*$A$1)</f>
        <v>415</v>
      </c>
      <c r="V133" s="27">
        <f>IFERROR(INDEX('APT Data'!$A131:$AF131,MATCH('Calcs - New values'!V$3,'APT Data'!$A$1:$AF$1,0))+((('Calcs - ACA values'!T133)-(INDEX('APT Data'!$A131:$AF131,MATCH('Calcs - New values'!V$3,'APT Data'!$A$1:$AF$1,0))))*$A$1),'Calcs - ACA values'!T133*$A$1)</f>
        <v>215</v>
      </c>
      <c r="W133" s="27">
        <f>IFERROR(INDEX('APT Data'!$A131:$AF131,MATCH('Calcs - New values'!W$3,'APT Data'!$A$1:$AF$1,0))+((('Calcs - ACA values'!U133)-(INDEX('APT Data'!$A131:$AF131,MATCH('Calcs - New values'!W$3,'APT Data'!$A$1:$AF$1,0))))*$A$1),'Calcs - ACA values'!U133*$A$1)</f>
        <v>310</v>
      </c>
      <c r="X133" s="27">
        <f>IFERROR(INDEX('APT Data'!$A131:$AF131,MATCH('Calcs - New values'!X$3,'APT Data'!$A$1:$AF$1,0))+((('Calcs - ACA values'!V133)-(INDEX('APT Data'!$A131:$AF131,MATCH('Calcs - New values'!X$3,'APT Data'!$A$1:$AF$1,0))))*$A$1),'Calcs - ACA values'!V133*$A$1)</f>
        <v>1095</v>
      </c>
      <c r="Y133" s="27">
        <f>IFERROR(INDEX('APT Data'!$A131:$AF131,MATCH('Calcs - New values'!Y$3,'APT Data'!$A$1:$AF$1,0))+((('Calcs - ACA values'!W133)-(INDEX('APT Data'!$A131:$AF131,MATCH('Calcs - New values'!Y$3,'APT Data'!$A$1:$AF$1,0))))*$A$1),'Calcs - ACA values'!W133*$A$1)</f>
        <v>1660</v>
      </c>
      <c r="Z133" s="27">
        <f>IFERROR(INDEX('APT Data'!$A131:$AF131,MATCH('Calcs - New values'!Z$3,'APT Data'!$A$1:$AF$1,0))+((('Calcs - ACA values'!X133)-(INDEX('APT Data'!$A131:$AF131,MATCH('Calcs - New values'!Z$3,'APT Data'!$A$1:$AF$1,0))))*$A$1),'Calcs - ACA values'!X133*$A$1)</f>
        <v>550</v>
      </c>
      <c r="AA133" s="27">
        <f>IFERROR(INDEX('APT Data'!$A131:$AF131,MATCH('Calcs - New values'!AA$3,'APT Data'!$A$1:$AF$1,0))+((('Calcs - ACA values'!Y133)-(INDEX('APT Data'!$A131:$AF131,MATCH('Calcs - New values'!AA$3,'APT Data'!$A$1:$AF$1,0))))*$A$1),'Calcs - ACA values'!Y133*$A$1)</f>
        <v>1485</v>
      </c>
      <c r="AB133" s="27">
        <f>IFERROR(INDEX('APT Data'!$A131:$AF131,MATCH('Calcs - New values'!AB$3,'APT Data'!$A$1:$AF$1,0))+((('Calcs - ACA values'!Z133)-(INDEX('APT Data'!$A131:$AF131,MATCH('Calcs - New values'!AB$3,'APT Data'!$A$1:$AF$1,0))))*$A$1),'Calcs - ACA values'!Z133*$A$1)</f>
        <v>117800</v>
      </c>
      <c r="AC133" s="27">
        <f>IFERROR(INDEX('APT Data'!$A131:$AF131,MATCH('Calcs - New values'!AC$3,'APT Data'!$A$1:$AF$1,0))+((('Calcs - ACA values'!AA133)-(INDEX('APT Data'!$A131:$AF131,MATCH('Calcs - New values'!AC$3,'APT Data'!$A$1:$AF$1,0))))*$A$1),'Calcs - ACA values'!AA133*$A$1)</f>
        <v>117800</v>
      </c>
      <c r="AD133" s="27">
        <f>IFERROR(INDEX('APT Data'!$A131:$AF131,MATCH('Calcs - New values'!AD$3,'APT Data'!$A$1:$AF$1,0))+((('Calcs - ACA values'!AB133)-(INDEX('APT Data'!$A131:$AF131,MATCH('Calcs - New values'!AD$3,'APT Data'!$A$1:$AF$1,0))))*$A$1),'Calcs - ACA values'!AB133*$A$1)</f>
        <v>4500</v>
      </c>
      <c r="AE133" s="27">
        <f>IFERROR(INDEX('APT Data'!$A131:$AF131,MATCH('Calcs - New values'!AE$3,'APT Data'!$A$1:$AF$1,0))+((('Calcs - ACA values'!AC133)-(INDEX('APT Data'!$A131:$AF131,MATCH('Calcs - New values'!AE$3,'APT Data'!$A$1:$AF$1,0))))*$A$1),'Calcs - ACA values'!AC133*$A$1)</f>
        <v>7000</v>
      </c>
      <c r="AF133" s="27">
        <f>IFERROR(INDEX('APT Data'!$A131:$AF131,MATCH('Calcs - New values'!AF$3,'APT Data'!$A$1:$AF$1,0))+((('Calcs - ACA values'!AD133)-(INDEX('APT Data'!$A131:$AF131,MATCH('Calcs - New values'!AF$3,'APT Data'!$A$1:$AF$1,0))))*$A$1),'Calcs - ACA values'!AD133*$A$1)</f>
        <v>0</v>
      </c>
      <c r="AG133" s="27">
        <f>IFERROR(INDEX('APT Data'!$A131:$AF131,MATCH('Calcs - New values'!AG$3,'APT Data'!$A$1:$AF$1,0))+((('Calcs - ACA values'!AE133)-(INDEX('APT Data'!$A131:$AF131,MATCH('Calcs - New values'!AG$3,'APT Data'!$A$1:$AF$1,0))))*$A$1),'Calcs - ACA values'!AE133*$A$1)</f>
        <v>900</v>
      </c>
      <c r="AH133" s="27">
        <f>IFERROR(INDEX('APT Data'!$A131:$AF131,MATCH('Calcs - New values'!AH$3,'APT Data'!$A$1:$AF$1,0))+((('Calcs - ACA values'!AF133)-(INDEX('APT Data'!$A131:$AF131,MATCH('Calcs - New values'!AH$3,'APT Data'!$A$1:$AF$1,0))))*$A$1),'Calcs - ACA values'!AF133*$A$1)</f>
        <v>1290</v>
      </c>
    </row>
    <row r="134" spans="1:34" x14ac:dyDescent="0.35">
      <c r="A134" s="11">
        <v>891</v>
      </c>
      <c r="B134" s="11" t="b">
        <f>A134='Calcs - ACA values'!A134</f>
        <v>1</v>
      </c>
      <c r="C134" s="11" t="b">
        <f>A134='APT Data'!A132</f>
        <v>1</v>
      </c>
      <c r="D134" s="18" t="s">
        <v>135</v>
      </c>
      <c r="E134" s="27">
        <f>IFERROR(INDEX('APT Data'!$A132:$AF132,MATCH('Calcs - New values'!E$3,'APT Data'!$A$1:$AF$1,0))+((('Calcs - ACA values'!C134)-(INDEX('APT Data'!$A132:$AF132,MATCH('Calcs - New values'!E$3,'APT Data'!$A$1:$AF$1,0))))*$A$1),'Calcs - ACA values'!C134*$A$1)</f>
        <v>3131.6194800000003</v>
      </c>
      <c r="F134" s="27">
        <f>IFERROR(INDEX('APT Data'!$A132:$AF132,MATCH('Calcs - New values'!F$3,'APT Data'!$A$1:$AF$1,0))+((('Calcs - ACA values'!D134)-(INDEX('APT Data'!$A132:$AF132,MATCH('Calcs - New values'!F$3,'APT Data'!$A$1:$AF$1,0))))*$A$1),'Calcs - ACA values'!D134*$A$1)</f>
        <v>4416.1550400000006</v>
      </c>
      <c r="G134" s="27">
        <f>IFERROR(INDEX('APT Data'!$A132:$AF132,MATCH('Calcs - New values'!G$3,'APT Data'!$A$1:$AF$1,0))+((('Calcs - ACA values'!E134)-(INDEX('APT Data'!$A132:$AF132,MATCH('Calcs - New values'!G$3,'APT Data'!$A$1:$AF$1,0))))*$A$1),'Calcs - ACA values'!E134*$A$1)</f>
        <v>4976.6978800000006</v>
      </c>
      <c r="H134" s="27">
        <f>IFERROR(INDEX('APT Data'!$A132:$AF132,MATCH('Calcs - New values'!H$3,'APT Data'!$A$1:$AF$1,0))+((('Calcs - ACA values'!F134)-(INDEX('APT Data'!$A132:$AF132,MATCH('Calcs - New values'!H$3,'APT Data'!$A$1:$AF$1,0))))*$A$1),'Calcs - ACA values'!F134*$A$1)</f>
        <v>576.5870000000001</v>
      </c>
      <c r="I134" s="27">
        <f>IFERROR(INDEX('APT Data'!$A132:$AF132,MATCH('Calcs - New values'!I$3,'APT Data'!$A$1:$AF$1,0))+((('Calcs - ACA values'!G134)-(INDEX('APT Data'!$A132:$AF132,MATCH('Calcs - New values'!I$3,'APT Data'!$A$1:$AF$1,0))))*$A$1),'Calcs - ACA values'!G134*$A$1)</f>
        <v>842.31840000000011</v>
      </c>
      <c r="J134" s="27">
        <f>IFERROR(INDEX('APT Data'!$A132:$AF132,MATCH('Calcs - New values'!J$3,'APT Data'!$A$1:$AF$1,0))+((('Calcs - ACA values'!H134)-(INDEX('APT Data'!$A132:$AF132,MATCH('Calcs - New values'!J$3,'APT Data'!$A$1:$AF$1,0))))*$A$1),'Calcs - ACA values'!H134*$A$1)</f>
        <v>461.26960000000003</v>
      </c>
      <c r="K134" s="27">
        <f>IFERROR(INDEX('APT Data'!$A132:$AF132,MATCH('Calcs - New values'!K$3,'APT Data'!$A$1:$AF$1,0))+((('Calcs - ACA values'!I134)-(INDEX('APT Data'!$A132:$AF132,MATCH('Calcs - New values'!K$3,'APT Data'!$A$1:$AF$1,0))))*$A$1),'Calcs - ACA values'!I134*$A$1)</f>
        <v>461.26960000000003</v>
      </c>
      <c r="L134" s="27">
        <f>IFERROR(INDEX('APT Data'!$A132:$AF132,MATCH('Calcs - New values'!L$3,'APT Data'!$A$1:$AF$1,0))+((('Calcs - ACA values'!J134)-(INDEX('APT Data'!$A132:$AF132,MATCH('Calcs - New values'!L$3,'APT Data'!$A$1:$AF$1,0))))*$A$1),'Calcs - ACA values'!J134*$A$1)</f>
        <v>621.71120000000008</v>
      </c>
      <c r="M134" s="27">
        <f>IFERROR(INDEX('APT Data'!$A132:$AF132,MATCH('Calcs - New values'!M$3,'APT Data'!$A$1:$AF$1,0))+((('Calcs - ACA values'!K134)-(INDEX('APT Data'!$A132:$AF132,MATCH('Calcs - New values'!M$3,'APT Data'!$A$1:$AF$1,0))))*$A$1),'Calcs - ACA values'!K134*$A$1)</f>
        <v>867.38740000000007</v>
      </c>
      <c r="N134" s="27">
        <f>IFERROR(INDEX('APT Data'!$A132:$AF132,MATCH('Calcs - New values'!N$3,'APT Data'!$A$1:$AF$1,0))+((('Calcs - ACA values'!L134)-(INDEX('APT Data'!$A132:$AF132,MATCH('Calcs - New values'!N$3,'APT Data'!$A$1:$AF$1,0))))*$A$1),'Calcs - ACA values'!L134*$A$1)</f>
        <v>476.31100000000004</v>
      </c>
      <c r="O134" s="27">
        <f>IFERROR(INDEX('APT Data'!$A132:$AF132,MATCH('Calcs - New values'!O$3,'APT Data'!$A$1:$AF$1,0))+((('Calcs - ACA values'!M134)-(INDEX('APT Data'!$A132:$AF132,MATCH('Calcs - New values'!O$3,'APT Data'!$A$1:$AF$1,0))))*$A$1),'Calcs - ACA values'!M134*$A$1)</f>
        <v>681.87680000000012</v>
      </c>
      <c r="P134" s="27">
        <f>IFERROR(INDEX('APT Data'!$A132:$AF132,MATCH('Calcs - New values'!P$3,'APT Data'!$A$1:$AF$1,0))+((('Calcs - ACA values'!N134)-(INDEX('APT Data'!$A132:$AF132,MATCH('Calcs - New values'!P$3,'APT Data'!$A$1:$AF$1,0))))*$A$1),'Calcs - ACA values'!N134*$A$1)</f>
        <v>446.22820000000002</v>
      </c>
      <c r="Q134" s="27">
        <f>IFERROR(INDEX('APT Data'!$A132:$AF132,MATCH('Calcs - New values'!Q$3,'APT Data'!$A$1:$AF$1,0))+((('Calcs - ACA values'!O134)-(INDEX('APT Data'!$A132:$AF132,MATCH('Calcs - New values'!Q$3,'APT Data'!$A$1:$AF$1,0))))*$A$1),'Calcs - ACA values'!O134*$A$1)</f>
        <v>631.73880000000008</v>
      </c>
      <c r="R134" s="27">
        <f>IFERROR(INDEX('APT Data'!$A132:$AF132,MATCH('Calcs - New values'!R$3,'APT Data'!$A$1:$AF$1,0))+((('Calcs - ACA values'!P134)-(INDEX('APT Data'!$A132:$AF132,MATCH('Calcs - New values'!R$3,'APT Data'!$A$1:$AF$1,0))))*$A$1),'Calcs - ACA values'!P134*$A$1)</f>
        <v>411.13160000000005</v>
      </c>
      <c r="S134" s="27">
        <f>IFERROR(INDEX('APT Data'!$A132:$AF132,MATCH('Calcs - New values'!S$3,'APT Data'!$A$1:$AF$1,0))+((('Calcs - ACA values'!Q134)-(INDEX('APT Data'!$A132:$AF132,MATCH('Calcs - New values'!S$3,'APT Data'!$A$1:$AF$1,0))))*$A$1),'Calcs - ACA values'!Q134*$A$1)</f>
        <v>581.60080000000005</v>
      </c>
      <c r="T134" s="27">
        <f>IFERROR(INDEX('APT Data'!$A132:$AF132,MATCH('Calcs - New values'!T$3,'APT Data'!$A$1:$AF$1,0))+((('Calcs - ACA values'!R134)-(INDEX('APT Data'!$A132:$AF132,MATCH('Calcs - New values'!T$3,'APT Data'!$A$1:$AF$1,0))))*$A$1),'Calcs - ACA values'!R134*$A$1)</f>
        <v>260.7176</v>
      </c>
      <c r="U134" s="27">
        <f>IFERROR(INDEX('APT Data'!$A132:$AF132,MATCH('Calcs - New values'!U$3,'APT Data'!$A$1:$AF$1,0))+((('Calcs - ACA values'!S134)-(INDEX('APT Data'!$A132:$AF132,MATCH('Calcs - New values'!U$3,'APT Data'!$A$1:$AF$1,0))))*$A$1),'Calcs - ACA values'!S134*$A$1)</f>
        <v>416.14540000000005</v>
      </c>
      <c r="V134" s="27">
        <f>IFERROR(INDEX('APT Data'!$A132:$AF132,MATCH('Calcs - New values'!V$3,'APT Data'!$A$1:$AF$1,0))+((('Calcs - ACA values'!T134)-(INDEX('APT Data'!$A132:$AF132,MATCH('Calcs - New values'!V$3,'APT Data'!$A$1:$AF$1,0))))*$A$1),'Calcs - ACA values'!T134*$A$1)</f>
        <v>215.59340000000003</v>
      </c>
      <c r="W134" s="27">
        <f>IFERROR(INDEX('APT Data'!$A132:$AF132,MATCH('Calcs - New values'!W$3,'APT Data'!$A$1:$AF$1,0))+((('Calcs - ACA values'!U134)-(INDEX('APT Data'!$A132:$AF132,MATCH('Calcs - New values'!W$3,'APT Data'!$A$1:$AF$1,0))))*$A$1),'Calcs - ACA values'!U134*$A$1)</f>
        <v>310.85560000000004</v>
      </c>
      <c r="X134" s="27">
        <f>IFERROR(INDEX('APT Data'!$A132:$AF132,MATCH('Calcs - New values'!X$3,'APT Data'!$A$1:$AF$1,0))+((('Calcs - ACA values'!V134)-(INDEX('APT Data'!$A132:$AF132,MATCH('Calcs - New values'!X$3,'APT Data'!$A$1:$AF$1,0))))*$A$1),'Calcs - ACA values'!V134*$A$1)</f>
        <v>1098.0222000000001</v>
      </c>
      <c r="Y134" s="27">
        <f>IFERROR(INDEX('APT Data'!$A132:$AF132,MATCH('Calcs - New values'!Y$3,'APT Data'!$A$1:$AF$1,0))+((('Calcs - ACA values'!W134)-(INDEX('APT Data'!$A132:$AF132,MATCH('Calcs - New values'!Y$3,'APT Data'!$A$1:$AF$1,0))))*$A$1),'Calcs - ACA values'!W134*$A$1)</f>
        <v>1664.5816000000002</v>
      </c>
      <c r="Z134" s="27">
        <f>IFERROR(INDEX('APT Data'!$A132:$AF132,MATCH('Calcs - New values'!Z$3,'APT Data'!$A$1:$AF$1,0))+((('Calcs - ACA values'!X134)-(INDEX('APT Data'!$A132:$AF132,MATCH('Calcs - New values'!Z$3,'APT Data'!$A$1:$AF$1,0))))*$A$1),'Calcs - ACA values'!X134*$A$1)</f>
        <v>551.51800000000003</v>
      </c>
      <c r="AA134" s="27">
        <f>IFERROR(INDEX('APT Data'!$A132:$AF132,MATCH('Calcs - New values'!AA$3,'APT Data'!$A$1:$AF$1,0))+((('Calcs - ACA values'!Y134)-(INDEX('APT Data'!$A132:$AF132,MATCH('Calcs - New values'!AA$3,'APT Data'!$A$1:$AF$1,0))))*$A$1),'Calcs - ACA values'!Y134*$A$1)</f>
        <v>1489.0986</v>
      </c>
      <c r="AB134" s="27">
        <f>IFERROR(INDEX('APT Data'!$A132:$AF132,MATCH('Calcs - New values'!AB$3,'APT Data'!$A$1:$AF$1,0))+((('Calcs - ACA values'!Z134)-(INDEX('APT Data'!$A132:$AF132,MATCH('Calcs - New values'!AB$3,'APT Data'!$A$1:$AF$1,0))))*$A$1),'Calcs - ACA values'!Z134*$A$1)</f>
        <v>118125.12800000001</v>
      </c>
      <c r="AC134" s="27">
        <f>IFERROR(INDEX('APT Data'!$A132:$AF132,MATCH('Calcs - New values'!AC$3,'APT Data'!$A$1:$AF$1,0))+((('Calcs - ACA values'!AA134)-(INDEX('APT Data'!$A132:$AF132,MATCH('Calcs - New values'!AC$3,'APT Data'!$A$1:$AF$1,0))))*$A$1),'Calcs - ACA values'!AA134*$A$1)</f>
        <v>118125.12800000001</v>
      </c>
      <c r="AD134" s="27">
        <f>IFERROR(INDEX('APT Data'!$A132:$AF132,MATCH('Calcs - New values'!AD$3,'APT Data'!$A$1:$AF$1,0))+((('Calcs - ACA values'!AB134)-(INDEX('APT Data'!$A132:$AF132,MATCH('Calcs - New values'!AD$3,'APT Data'!$A$1:$AF$1,0))))*$A$1),'Calcs - ACA values'!AB134*$A$1)</f>
        <v>45124.200000000004</v>
      </c>
      <c r="AE134" s="27">
        <f>IFERROR(INDEX('APT Data'!$A132:$AF132,MATCH('Calcs - New values'!AE$3,'APT Data'!$A$1:$AF$1,0))+((('Calcs - ACA values'!AC134)-(INDEX('APT Data'!$A132:$AF132,MATCH('Calcs - New values'!AE$3,'APT Data'!$A$1:$AF$1,0))))*$A$1),'Calcs - ACA values'!AC134*$A$1)</f>
        <v>70193.200000000012</v>
      </c>
      <c r="AF134" s="27">
        <f>IFERROR(INDEX('APT Data'!$A132:$AF132,MATCH('Calcs - New values'!AF$3,'APT Data'!$A$1:$AF$1,0))+((('Calcs - ACA values'!AD134)-(INDEX('APT Data'!$A132:$AF132,MATCH('Calcs - New values'!AF$3,'APT Data'!$A$1:$AF$1,0))))*$A$1),'Calcs - ACA values'!AD134*$A$1)</f>
        <v>0</v>
      </c>
      <c r="AG134" s="27">
        <f>IFERROR(INDEX('APT Data'!$A132:$AF132,MATCH('Calcs - New values'!AG$3,'APT Data'!$A$1:$AF$1,0))+((('Calcs - ACA values'!AE134)-(INDEX('APT Data'!$A132:$AF132,MATCH('Calcs - New values'!AG$3,'APT Data'!$A$1:$AF$1,0))))*$A$1),'Calcs - ACA values'!AE134*$A$1)</f>
        <v>902.48400000000004</v>
      </c>
      <c r="AH134" s="27">
        <f>IFERROR(INDEX('APT Data'!$A132:$AF132,MATCH('Calcs - New values'!AH$3,'APT Data'!$A$1:$AF$1,0))+((('Calcs - ACA values'!AF134)-(INDEX('APT Data'!$A132:$AF132,MATCH('Calcs - New values'!AH$3,'APT Data'!$A$1:$AF$1,0))))*$A$1),'Calcs - ACA values'!AF134*$A$1)</f>
        <v>1293.5604000000001</v>
      </c>
    </row>
    <row r="135" spans="1:34" x14ac:dyDescent="0.35">
      <c r="A135" s="11">
        <v>892</v>
      </c>
      <c r="B135" s="11" t="b">
        <f>A135='Calcs - ACA values'!A135</f>
        <v>1</v>
      </c>
      <c r="C135" s="11" t="b">
        <f>A135='APT Data'!A133</f>
        <v>1</v>
      </c>
      <c r="D135" s="18" t="s">
        <v>136</v>
      </c>
      <c r="E135" s="27">
        <f>IFERROR(INDEX('APT Data'!$A133:$AF133,MATCH('Calcs - New values'!E$3,'APT Data'!$A$1:$AF$1,0))+((('Calcs - ACA values'!C135)-(INDEX('APT Data'!$A133:$AF133,MATCH('Calcs - New values'!E$3,'APT Data'!$A$1:$AF$1,0))))*$A$1),'Calcs - ACA values'!C135*$A$1)</f>
        <v>3131.6194800000003</v>
      </c>
      <c r="F135" s="27">
        <f>IFERROR(INDEX('APT Data'!$A133:$AF133,MATCH('Calcs - New values'!F$3,'APT Data'!$A$1:$AF$1,0))+((('Calcs - ACA values'!D135)-(INDEX('APT Data'!$A133:$AF133,MATCH('Calcs - New values'!F$3,'APT Data'!$A$1:$AF$1,0))))*$A$1),'Calcs - ACA values'!D135*$A$1)</f>
        <v>4416.1550400000006</v>
      </c>
      <c r="G135" s="27">
        <f>IFERROR(INDEX('APT Data'!$A133:$AF133,MATCH('Calcs - New values'!G$3,'APT Data'!$A$1:$AF$1,0))+((('Calcs - ACA values'!E135)-(INDEX('APT Data'!$A133:$AF133,MATCH('Calcs - New values'!G$3,'APT Data'!$A$1:$AF$1,0))))*$A$1),'Calcs - ACA values'!E135*$A$1)</f>
        <v>4976.6978800000006</v>
      </c>
      <c r="H135" s="27">
        <f>IFERROR(INDEX('APT Data'!$A133:$AF133,MATCH('Calcs - New values'!H$3,'APT Data'!$A$1:$AF$1,0))+((('Calcs - ACA values'!F135)-(INDEX('APT Data'!$A133:$AF133,MATCH('Calcs - New values'!H$3,'APT Data'!$A$1:$AF$1,0))))*$A$1),'Calcs - ACA values'!F135*$A$1)</f>
        <v>576.5870000000001</v>
      </c>
      <c r="I135" s="27">
        <f>IFERROR(INDEX('APT Data'!$A133:$AF133,MATCH('Calcs - New values'!I$3,'APT Data'!$A$1:$AF$1,0))+((('Calcs - ACA values'!G135)-(INDEX('APT Data'!$A133:$AF133,MATCH('Calcs - New values'!I$3,'APT Data'!$A$1:$AF$1,0))))*$A$1),'Calcs - ACA values'!G135*$A$1)</f>
        <v>842.31840000000011</v>
      </c>
      <c r="J135" s="27">
        <f>IFERROR(INDEX('APT Data'!$A133:$AF133,MATCH('Calcs - New values'!J$3,'APT Data'!$A$1:$AF$1,0))+((('Calcs - ACA values'!H135)-(INDEX('APT Data'!$A133:$AF133,MATCH('Calcs - New values'!J$3,'APT Data'!$A$1:$AF$1,0))))*$A$1),'Calcs - ACA values'!H135*$A$1)</f>
        <v>461.26960000000003</v>
      </c>
      <c r="K135" s="27">
        <f>IFERROR(INDEX('APT Data'!$A133:$AF133,MATCH('Calcs - New values'!K$3,'APT Data'!$A$1:$AF$1,0))+((('Calcs - ACA values'!I135)-(INDEX('APT Data'!$A133:$AF133,MATCH('Calcs - New values'!K$3,'APT Data'!$A$1:$AF$1,0))))*$A$1),'Calcs - ACA values'!I135*$A$1)</f>
        <v>461.26960000000003</v>
      </c>
      <c r="L135" s="27">
        <f>IFERROR(INDEX('APT Data'!$A133:$AF133,MATCH('Calcs - New values'!L$3,'APT Data'!$A$1:$AF$1,0))+((('Calcs - ACA values'!J135)-(INDEX('APT Data'!$A133:$AF133,MATCH('Calcs - New values'!L$3,'APT Data'!$A$1:$AF$1,0))))*$A$1),'Calcs - ACA values'!J135*$A$1)</f>
        <v>621.71120000000008</v>
      </c>
      <c r="M135" s="27">
        <f>IFERROR(INDEX('APT Data'!$A133:$AF133,MATCH('Calcs - New values'!M$3,'APT Data'!$A$1:$AF$1,0))+((('Calcs - ACA values'!K135)-(INDEX('APT Data'!$A133:$AF133,MATCH('Calcs - New values'!M$3,'APT Data'!$A$1:$AF$1,0))))*$A$1),'Calcs - ACA values'!K135*$A$1)</f>
        <v>867.38740000000007</v>
      </c>
      <c r="N135" s="27">
        <f>IFERROR(INDEX('APT Data'!$A133:$AF133,MATCH('Calcs - New values'!N$3,'APT Data'!$A$1:$AF$1,0))+((('Calcs - ACA values'!L135)-(INDEX('APT Data'!$A133:$AF133,MATCH('Calcs - New values'!N$3,'APT Data'!$A$1:$AF$1,0))))*$A$1),'Calcs - ACA values'!L135*$A$1)</f>
        <v>476.31100000000004</v>
      </c>
      <c r="O135" s="27">
        <f>IFERROR(INDEX('APT Data'!$A133:$AF133,MATCH('Calcs - New values'!O$3,'APT Data'!$A$1:$AF$1,0))+((('Calcs - ACA values'!M135)-(INDEX('APT Data'!$A133:$AF133,MATCH('Calcs - New values'!O$3,'APT Data'!$A$1:$AF$1,0))))*$A$1),'Calcs - ACA values'!M135*$A$1)</f>
        <v>681.87680000000012</v>
      </c>
      <c r="P135" s="27">
        <f>IFERROR(INDEX('APT Data'!$A133:$AF133,MATCH('Calcs - New values'!P$3,'APT Data'!$A$1:$AF$1,0))+((('Calcs - ACA values'!N135)-(INDEX('APT Data'!$A133:$AF133,MATCH('Calcs - New values'!P$3,'APT Data'!$A$1:$AF$1,0))))*$A$1),'Calcs - ACA values'!N135*$A$1)</f>
        <v>446.22820000000002</v>
      </c>
      <c r="Q135" s="27">
        <f>IFERROR(INDEX('APT Data'!$A133:$AF133,MATCH('Calcs - New values'!Q$3,'APT Data'!$A$1:$AF$1,0))+((('Calcs - ACA values'!O135)-(INDEX('APT Data'!$A133:$AF133,MATCH('Calcs - New values'!Q$3,'APT Data'!$A$1:$AF$1,0))))*$A$1),'Calcs - ACA values'!O135*$A$1)</f>
        <v>631.73880000000008</v>
      </c>
      <c r="R135" s="27">
        <f>IFERROR(INDEX('APT Data'!$A133:$AF133,MATCH('Calcs - New values'!R$3,'APT Data'!$A$1:$AF$1,0))+((('Calcs - ACA values'!P135)-(INDEX('APT Data'!$A133:$AF133,MATCH('Calcs - New values'!R$3,'APT Data'!$A$1:$AF$1,0))))*$A$1),'Calcs - ACA values'!P135*$A$1)</f>
        <v>411.13160000000005</v>
      </c>
      <c r="S135" s="27">
        <f>IFERROR(INDEX('APT Data'!$A133:$AF133,MATCH('Calcs - New values'!S$3,'APT Data'!$A$1:$AF$1,0))+((('Calcs - ACA values'!Q135)-(INDEX('APT Data'!$A133:$AF133,MATCH('Calcs - New values'!S$3,'APT Data'!$A$1:$AF$1,0))))*$A$1),'Calcs - ACA values'!Q135*$A$1)</f>
        <v>581.60080000000005</v>
      </c>
      <c r="T135" s="27">
        <f>IFERROR(INDEX('APT Data'!$A133:$AF133,MATCH('Calcs - New values'!T$3,'APT Data'!$A$1:$AF$1,0))+((('Calcs - ACA values'!R135)-(INDEX('APT Data'!$A133:$AF133,MATCH('Calcs - New values'!T$3,'APT Data'!$A$1:$AF$1,0))))*$A$1),'Calcs - ACA values'!R135*$A$1)</f>
        <v>260.7176</v>
      </c>
      <c r="U135" s="27">
        <f>IFERROR(INDEX('APT Data'!$A133:$AF133,MATCH('Calcs - New values'!U$3,'APT Data'!$A$1:$AF$1,0))+((('Calcs - ACA values'!S135)-(INDEX('APT Data'!$A133:$AF133,MATCH('Calcs - New values'!U$3,'APT Data'!$A$1:$AF$1,0))))*$A$1),'Calcs - ACA values'!S135*$A$1)</f>
        <v>416.14540000000005</v>
      </c>
      <c r="V135" s="27">
        <f>IFERROR(INDEX('APT Data'!$A133:$AF133,MATCH('Calcs - New values'!V$3,'APT Data'!$A$1:$AF$1,0))+((('Calcs - ACA values'!T135)-(INDEX('APT Data'!$A133:$AF133,MATCH('Calcs - New values'!V$3,'APT Data'!$A$1:$AF$1,0))))*$A$1),'Calcs - ACA values'!T135*$A$1)</f>
        <v>215.59340000000003</v>
      </c>
      <c r="W135" s="27">
        <f>IFERROR(INDEX('APT Data'!$A133:$AF133,MATCH('Calcs - New values'!W$3,'APT Data'!$A$1:$AF$1,0))+((('Calcs - ACA values'!U135)-(INDEX('APT Data'!$A133:$AF133,MATCH('Calcs - New values'!W$3,'APT Data'!$A$1:$AF$1,0))))*$A$1),'Calcs - ACA values'!U135*$A$1)</f>
        <v>310.85560000000004</v>
      </c>
      <c r="X135" s="27">
        <f>IFERROR(INDEX('APT Data'!$A133:$AF133,MATCH('Calcs - New values'!X$3,'APT Data'!$A$1:$AF$1,0))+((('Calcs - ACA values'!V135)-(INDEX('APT Data'!$A133:$AF133,MATCH('Calcs - New values'!X$3,'APT Data'!$A$1:$AF$1,0))))*$A$1),'Calcs - ACA values'!V135*$A$1)</f>
        <v>1098.0222000000001</v>
      </c>
      <c r="Y135" s="27">
        <f>IFERROR(INDEX('APT Data'!$A133:$AF133,MATCH('Calcs - New values'!Y$3,'APT Data'!$A$1:$AF$1,0))+((('Calcs - ACA values'!W135)-(INDEX('APT Data'!$A133:$AF133,MATCH('Calcs - New values'!Y$3,'APT Data'!$A$1:$AF$1,0))))*$A$1),'Calcs - ACA values'!W135*$A$1)</f>
        <v>1664.5816000000002</v>
      </c>
      <c r="Z135" s="27">
        <f>IFERROR(INDEX('APT Data'!$A133:$AF133,MATCH('Calcs - New values'!Z$3,'APT Data'!$A$1:$AF$1,0))+((('Calcs - ACA values'!X135)-(INDEX('APT Data'!$A133:$AF133,MATCH('Calcs - New values'!Z$3,'APT Data'!$A$1:$AF$1,0))))*$A$1),'Calcs - ACA values'!X135*$A$1)</f>
        <v>551.51800000000003</v>
      </c>
      <c r="AA135" s="27">
        <f>IFERROR(INDEX('APT Data'!$A133:$AF133,MATCH('Calcs - New values'!AA$3,'APT Data'!$A$1:$AF$1,0))+((('Calcs - ACA values'!Y135)-(INDEX('APT Data'!$A133:$AF133,MATCH('Calcs - New values'!AA$3,'APT Data'!$A$1:$AF$1,0))))*$A$1),'Calcs - ACA values'!Y135*$A$1)</f>
        <v>1489.0986</v>
      </c>
      <c r="AB135" s="27">
        <f>IFERROR(INDEX('APT Data'!$A133:$AF133,MATCH('Calcs - New values'!AB$3,'APT Data'!$A$1:$AF$1,0))+((('Calcs - ACA values'!Z135)-(INDEX('APT Data'!$A133:$AF133,MATCH('Calcs - New values'!AB$3,'APT Data'!$A$1:$AF$1,0))))*$A$1),'Calcs - ACA values'!Z135*$A$1)</f>
        <v>118125.12800000001</v>
      </c>
      <c r="AC135" s="27">
        <f>IFERROR(INDEX('APT Data'!$A133:$AF133,MATCH('Calcs - New values'!AC$3,'APT Data'!$A$1:$AF$1,0))+((('Calcs - ACA values'!AA135)-(INDEX('APT Data'!$A133:$AF133,MATCH('Calcs - New values'!AC$3,'APT Data'!$A$1:$AF$1,0))))*$A$1),'Calcs - ACA values'!AA135*$A$1)</f>
        <v>118125.12800000001</v>
      </c>
      <c r="AD135" s="27">
        <f>IFERROR(INDEX('APT Data'!$A133:$AF133,MATCH('Calcs - New values'!AD$3,'APT Data'!$A$1:$AF$1,0))+((('Calcs - ACA values'!AB135)-(INDEX('APT Data'!$A133:$AF133,MATCH('Calcs - New values'!AD$3,'APT Data'!$A$1:$AF$1,0))))*$A$1),'Calcs - ACA values'!AB135*$A$1)</f>
        <v>4512.420000000001</v>
      </c>
      <c r="AE135" s="27">
        <f>IFERROR(INDEX('APT Data'!$A133:$AF133,MATCH('Calcs - New values'!AE$3,'APT Data'!$A$1:$AF$1,0))+((('Calcs - ACA values'!AC135)-(INDEX('APT Data'!$A133:$AF133,MATCH('Calcs - New values'!AE$3,'APT Data'!$A$1:$AF$1,0))))*$A$1),'Calcs - ACA values'!AC135*$A$1)</f>
        <v>7019.3200000000015</v>
      </c>
      <c r="AF135" s="27">
        <f>IFERROR(INDEX('APT Data'!$A133:$AF133,MATCH('Calcs - New values'!AF$3,'APT Data'!$A$1:$AF$1,0))+((('Calcs - ACA values'!AD135)-(INDEX('APT Data'!$A133:$AF133,MATCH('Calcs - New values'!AF$3,'APT Data'!$A$1:$AF$1,0))))*$A$1),'Calcs - ACA values'!AD135*$A$1)</f>
        <v>0</v>
      </c>
      <c r="AG135" s="27">
        <f>IFERROR(INDEX('APT Data'!$A133:$AF133,MATCH('Calcs - New values'!AG$3,'APT Data'!$A$1:$AF$1,0))+((('Calcs - ACA values'!AE135)-(INDEX('APT Data'!$A133:$AF133,MATCH('Calcs - New values'!AG$3,'APT Data'!$A$1:$AF$1,0))))*$A$1),'Calcs - ACA values'!AE135*$A$1)</f>
        <v>902.48400000000004</v>
      </c>
      <c r="AH135" s="27">
        <f>IFERROR(INDEX('APT Data'!$A133:$AF133,MATCH('Calcs - New values'!AH$3,'APT Data'!$A$1:$AF$1,0))+((('Calcs - ACA values'!AF135)-(INDEX('APT Data'!$A133:$AF133,MATCH('Calcs - New values'!AH$3,'APT Data'!$A$1:$AF$1,0))))*$A$1),'Calcs - ACA values'!AF135*$A$1)</f>
        <v>1293.5604000000001</v>
      </c>
    </row>
    <row r="136" spans="1:34" x14ac:dyDescent="0.35">
      <c r="A136" s="11">
        <v>893</v>
      </c>
      <c r="B136" s="11" t="b">
        <f>A136='Calcs - ACA values'!A136</f>
        <v>1</v>
      </c>
      <c r="C136" s="11" t="b">
        <f>A136='APT Data'!A134</f>
        <v>1</v>
      </c>
      <c r="D136" s="18" t="s">
        <v>137</v>
      </c>
      <c r="E136" s="27">
        <f>IFERROR(INDEX('APT Data'!$A134:$AF134,MATCH('Calcs - New values'!E$3,'APT Data'!$A$1:$AF$1,0))+((('Calcs - ACA values'!C136)-(INDEX('APT Data'!$A134:$AF134,MATCH('Calcs - New values'!E$3,'APT Data'!$A$1:$AF$1,0))))*$A$1),'Calcs - ACA values'!C136*$A$1)</f>
        <v>3123</v>
      </c>
      <c r="F136" s="27">
        <f>IFERROR(INDEX('APT Data'!$A134:$AF134,MATCH('Calcs - New values'!F$3,'APT Data'!$A$1:$AF$1,0))+((('Calcs - ACA values'!D136)-(INDEX('APT Data'!$A134:$AF134,MATCH('Calcs - New values'!F$3,'APT Data'!$A$1:$AF$1,0))))*$A$1),'Calcs - ACA values'!D136*$A$1)</f>
        <v>4404</v>
      </c>
      <c r="G136" s="27">
        <f>IFERROR(INDEX('APT Data'!$A134:$AF134,MATCH('Calcs - New values'!G$3,'APT Data'!$A$1:$AF$1,0))+((('Calcs - ACA values'!E136)-(INDEX('APT Data'!$A134:$AF134,MATCH('Calcs - New values'!G$3,'APT Data'!$A$1:$AF$1,0))))*$A$1),'Calcs - ACA values'!E136*$A$1)</f>
        <v>4963</v>
      </c>
      <c r="H136" s="27">
        <f>IFERROR(INDEX('APT Data'!$A134:$AF134,MATCH('Calcs - New values'!H$3,'APT Data'!$A$1:$AF$1,0))+((('Calcs - ACA values'!F136)-(INDEX('APT Data'!$A134:$AF134,MATCH('Calcs - New values'!H$3,'APT Data'!$A$1:$AF$1,0))))*$A$1),'Calcs - ACA values'!F136*$A$1)</f>
        <v>575</v>
      </c>
      <c r="I136" s="27">
        <f>IFERROR(INDEX('APT Data'!$A134:$AF134,MATCH('Calcs - New values'!I$3,'APT Data'!$A$1:$AF$1,0))+((('Calcs - ACA values'!G136)-(INDEX('APT Data'!$A134:$AF134,MATCH('Calcs - New values'!I$3,'APT Data'!$A$1:$AF$1,0))))*$A$1),'Calcs - ACA values'!G136*$A$1)</f>
        <v>840</v>
      </c>
      <c r="J136" s="27">
        <f>IFERROR(INDEX('APT Data'!$A134:$AF134,MATCH('Calcs - New values'!J$3,'APT Data'!$A$1:$AF$1,0))+((('Calcs - ACA values'!H136)-(INDEX('APT Data'!$A134:$AF134,MATCH('Calcs - New values'!J$3,'APT Data'!$A$1:$AF$1,0))))*$A$1),'Calcs - ACA values'!H136*$A$1)</f>
        <v>460</v>
      </c>
      <c r="K136" s="27">
        <f>IFERROR(INDEX('APT Data'!$A134:$AF134,MATCH('Calcs - New values'!K$3,'APT Data'!$A$1:$AF$1,0))+((('Calcs - ACA values'!I136)-(INDEX('APT Data'!$A134:$AF134,MATCH('Calcs - New values'!K$3,'APT Data'!$A$1:$AF$1,0))))*$A$1),'Calcs - ACA values'!I136*$A$1)</f>
        <v>460</v>
      </c>
      <c r="L136" s="27">
        <f>IFERROR(INDEX('APT Data'!$A134:$AF134,MATCH('Calcs - New values'!L$3,'APT Data'!$A$1:$AF$1,0))+((('Calcs - ACA values'!J136)-(INDEX('APT Data'!$A134:$AF134,MATCH('Calcs - New values'!L$3,'APT Data'!$A$1:$AF$1,0))))*$A$1),'Calcs - ACA values'!J136*$A$1)</f>
        <v>620</v>
      </c>
      <c r="M136" s="27">
        <f>IFERROR(INDEX('APT Data'!$A134:$AF134,MATCH('Calcs - New values'!M$3,'APT Data'!$A$1:$AF$1,0))+((('Calcs - ACA values'!K136)-(INDEX('APT Data'!$A134:$AF134,MATCH('Calcs - New values'!M$3,'APT Data'!$A$1:$AF$1,0))))*$A$1),'Calcs - ACA values'!K136*$A$1)</f>
        <v>865</v>
      </c>
      <c r="N136" s="27">
        <f>IFERROR(INDEX('APT Data'!$A134:$AF134,MATCH('Calcs - New values'!N$3,'APT Data'!$A$1:$AF$1,0))+((('Calcs - ACA values'!L136)-(INDEX('APT Data'!$A134:$AF134,MATCH('Calcs - New values'!N$3,'APT Data'!$A$1:$AF$1,0))))*$A$1),'Calcs - ACA values'!L136*$A$1)</f>
        <v>475</v>
      </c>
      <c r="O136" s="27">
        <f>IFERROR(INDEX('APT Data'!$A134:$AF134,MATCH('Calcs - New values'!O$3,'APT Data'!$A$1:$AF$1,0))+((('Calcs - ACA values'!M136)-(INDEX('APT Data'!$A134:$AF134,MATCH('Calcs - New values'!O$3,'APT Data'!$A$1:$AF$1,0))))*$A$1),'Calcs - ACA values'!M136*$A$1)</f>
        <v>680</v>
      </c>
      <c r="P136" s="27">
        <f>IFERROR(INDEX('APT Data'!$A134:$AF134,MATCH('Calcs - New values'!P$3,'APT Data'!$A$1:$AF$1,0))+((('Calcs - ACA values'!N136)-(INDEX('APT Data'!$A134:$AF134,MATCH('Calcs - New values'!P$3,'APT Data'!$A$1:$AF$1,0))))*$A$1),'Calcs - ACA values'!N136*$A$1)</f>
        <v>445</v>
      </c>
      <c r="Q136" s="27">
        <f>IFERROR(INDEX('APT Data'!$A134:$AF134,MATCH('Calcs - New values'!Q$3,'APT Data'!$A$1:$AF$1,0))+((('Calcs - ACA values'!O136)-(INDEX('APT Data'!$A134:$AF134,MATCH('Calcs - New values'!Q$3,'APT Data'!$A$1:$AF$1,0))))*$A$1),'Calcs - ACA values'!O136*$A$1)</f>
        <v>630</v>
      </c>
      <c r="R136" s="27">
        <f>IFERROR(INDEX('APT Data'!$A134:$AF134,MATCH('Calcs - New values'!R$3,'APT Data'!$A$1:$AF$1,0))+((('Calcs - ACA values'!P136)-(INDEX('APT Data'!$A134:$AF134,MATCH('Calcs - New values'!R$3,'APT Data'!$A$1:$AF$1,0))))*$A$1),'Calcs - ACA values'!P136*$A$1)</f>
        <v>410</v>
      </c>
      <c r="S136" s="27">
        <f>IFERROR(INDEX('APT Data'!$A134:$AF134,MATCH('Calcs - New values'!S$3,'APT Data'!$A$1:$AF$1,0))+((('Calcs - ACA values'!Q136)-(INDEX('APT Data'!$A134:$AF134,MATCH('Calcs - New values'!S$3,'APT Data'!$A$1:$AF$1,0))))*$A$1),'Calcs - ACA values'!Q136*$A$1)</f>
        <v>580</v>
      </c>
      <c r="T136" s="27">
        <f>IFERROR(INDEX('APT Data'!$A134:$AF134,MATCH('Calcs - New values'!T$3,'APT Data'!$A$1:$AF$1,0))+((('Calcs - ACA values'!R136)-(INDEX('APT Data'!$A134:$AF134,MATCH('Calcs - New values'!T$3,'APT Data'!$A$1:$AF$1,0))))*$A$1),'Calcs - ACA values'!R136*$A$1)</f>
        <v>260</v>
      </c>
      <c r="U136" s="27">
        <f>IFERROR(INDEX('APT Data'!$A134:$AF134,MATCH('Calcs - New values'!U$3,'APT Data'!$A$1:$AF$1,0))+((('Calcs - ACA values'!S136)-(INDEX('APT Data'!$A134:$AF134,MATCH('Calcs - New values'!U$3,'APT Data'!$A$1:$AF$1,0))))*$A$1),'Calcs - ACA values'!S136*$A$1)</f>
        <v>415</v>
      </c>
      <c r="V136" s="27">
        <f>IFERROR(INDEX('APT Data'!$A134:$AF134,MATCH('Calcs - New values'!V$3,'APT Data'!$A$1:$AF$1,0))+((('Calcs - ACA values'!T136)-(INDEX('APT Data'!$A134:$AF134,MATCH('Calcs - New values'!V$3,'APT Data'!$A$1:$AF$1,0))))*$A$1),'Calcs - ACA values'!T136*$A$1)</f>
        <v>215</v>
      </c>
      <c r="W136" s="27">
        <f>IFERROR(INDEX('APT Data'!$A134:$AF134,MATCH('Calcs - New values'!W$3,'APT Data'!$A$1:$AF$1,0))+((('Calcs - ACA values'!U136)-(INDEX('APT Data'!$A134:$AF134,MATCH('Calcs - New values'!W$3,'APT Data'!$A$1:$AF$1,0))))*$A$1),'Calcs - ACA values'!U136*$A$1)</f>
        <v>310</v>
      </c>
      <c r="X136" s="27">
        <f>IFERROR(INDEX('APT Data'!$A134:$AF134,MATCH('Calcs - New values'!X$3,'APT Data'!$A$1:$AF$1,0))+((('Calcs - ACA values'!V136)-(INDEX('APT Data'!$A134:$AF134,MATCH('Calcs - New values'!X$3,'APT Data'!$A$1:$AF$1,0))))*$A$1),'Calcs - ACA values'!V136*$A$1)</f>
        <v>1095</v>
      </c>
      <c r="Y136" s="27">
        <f>IFERROR(INDEX('APT Data'!$A134:$AF134,MATCH('Calcs - New values'!Y$3,'APT Data'!$A$1:$AF$1,0))+((('Calcs - ACA values'!W136)-(INDEX('APT Data'!$A134:$AF134,MATCH('Calcs - New values'!Y$3,'APT Data'!$A$1:$AF$1,0))))*$A$1),'Calcs - ACA values'!W136*$A$1)</f>
        <v>1660</v>
      </c>
      <c r="Z136" s="27">
        <f>IFERROR(INDEX('APT Data'!$A134:$AF134,MATCH('Calcs - New values'!Z$3,'APT Data'!$A$1:$AF$1,0))+((('Calcs - ACA values'!X136)-(INDEX('APT Data'!$A134:$AF134,MATCH('Calcs - New values'!Z$3,'APT Data'!$A$1:$AF$1,0))))*$A$1),'Calcs - ACA values'!X136*$A$1)</f>
        <v>550</v>
      </c>
      <c r="AA136" s="27">
        <f>IFERROR(INDEX('APT Data'!$A134:$AF134,MATCH('Calcs - New values'!AA$3,'APT Data'!$A$1:$AF$1,0))+((('Calcs - ACA values'!Y136)-(INDEX('APT Data'!$A134:$AF134,MATCH('Calcs - New values'!AA$3,'APT Data'!$A$1:$AF$1,0))))*$A$1),'Calcs - ACA values'!Y136*$A$1)</f>
        <v>1485</v>
      </c>
      <c r="AB136" s="27">
        <f>IFERROR(INDEX('APT Data'!$A134:$AF134,MATCH('Calcs - New values'!AB$3,'APT Data'!$A$1:$AF$1,0))+((('Calcs - ACA values'!Z136)-(INDEX('APT Data'!$A134:$AF134,MATCH('Calcs - New values'!AB$3,'APT Data'!$A$1:$AF$1,0))))*$A$1),'Calcs - ACA values'!Z136*$A$1)</f>
        <v>117800</v>
      </c>
      <c r="AC136" s="27">
        <f>IFERROR(INDEX('APT Data'!$A134:$AF134,MATCH('Calcs - New values'!AC$3,'APT Data'!$A$1:$AF$1,0))+((('Calcs - ACA values'!AA136)-(INDEX('APT Data'!$A134:$AF134,MATCH('Calcs - New values'!AC$3,'APT Data'!$A$1:$AF$1,0))))*$A$1),'Calcs - ACA values'!AA136*$A$1)</f>
        <v>117800</v>
      </c>
      <c r="AD136" s="27">
        <f>IFERROR(INDEX('APT Data'!$A134:$AF134,MATCH('Calcs - New values'!AD$3,'APT Data'!$A$1:$AF$1,0))+((('Calcs - ACA values'!AB136)-(INDEX('APT Data'!$A134:$AF134,MATCH('Calcs - New values'!AD$3,'APT Data'!$A$1:$AF$1,0))))*$A$1),'Calcs - ACA values'!AB136*$A$1)</f>
        <v>45000</v>
      </c>
      <c r="AE136" s="27">
        <f>IFERROR(INDEX('APT Data'!$A134:$AF134,MATCH('Calcs - New values'!AE$3,'APT Data'!$A$1:$AF$1,0))+((('Calcs - ACA values'!AC136)-(INDEX('APT Data'!$A134:$AF134,MATCH('Calcs - New values'!AE$3,'APT Data'!$A$1:$AF$1,0))))*$A$1),'Calcs - ACA values'!AC136*$A$1)</f>
        <v>70000</v>
      </c>
      <c r="AF136" s="27">
        <f>IFERROR(INDEX('APT Data'!$A134:$AF134,MATCH('Calcs - New values'!AF$3,'APT Data'!$A$1:$AF$1,0))+((('Calcs - ACA values'!AD136)-(INDEX('APT Data'!$A134:$AF134,MATCH('Calcs - New values'!AF$3,'APT Data'!$A$1:$AF$1,0))))*$A$1),'Calcs - ACA values'!AD136*$A$1)</f>
        <v>0</v>
      </c>
      <c r="AG136" s="27">
        <f>IFERROR(INDEX('APT Data'!$A134:$AF134,MATCH('Calcs - New values'!AG$3,'APT Data'!$A$1:$AF$1,0))+((('Calcs - ACA values'!AE136)-(INDEX('APT Data'!$A134:$AF134,MATCH('Calcs - New values'!AG$3,'APT Data'!$A$1:$AF$1,0))))*$A$1),'Calcs - ACA values'!AE136*$A$1)</f>
        <v>900</v>
      </c>
      <c r="AH136" s="27">
        <f>IFERROR(INDEX('APT Data'!$A134:$AF134,MATCH('Calcs - New values'!AH$3,'APT Data'!$A$1:$AF$1,0))+((('Calcs - ACA values'!AF136)-(INDEX('APT Data'!$A134:$AF134,MATCH('Calcs - New values'!AH$3,'APT Data'!$A$1:$AF$1,0))))*$A$1),'Calcs - ACA values'!AF136*$A$1)</f>
        <v>1290</v>
      </c>
    </row>
    <row r="137" spans="1:34" x14ac:dyDescent="0.35">
      <c r="A137" s="11">
        <v>894</v>
      </c>
      <c r="B137" s="11" t="b">
        <f>A137='Calcs - ACA values'!A137</f>
        <v>1</v>
      </c>
      <c r="C137" s="11" t="b">
        <f>A137='APT Data'!A135</f>
        <v>1</v>
      </c>
      <c r="D137" s="18" t="s">
        <v>138</v>
      </c>
      <c r="E137" s="27">
        <f>IFERROR(INDEX('APT Data'!$A135:$AF135,MATCH('Calcs - New values'!E$3,'APT Data'!$A$1:$AF$1,0))+((('Calcs - ACA values'!C137)-(INDEX('APT Data'!$A135:$AF135,MATCH('Calcs - New values'!E$3,'APT Data'!$A$1:$AF$1,0))))*$A$1),'Calcs - ACA values'!C137*$A$1)</f>
        <v>3135.7199975220001</v>
      </c>
      <c r="F137" s="27">
        <f>IFERROR(INDEX('APT Data'!$A135:$AF135,MATCH('Calcs - New values'!F$3,'APT Data'!$A$1:$AF$1,0))+((('Calcs - ACA values'!D137)-(INDEX('APT Data'!$A135:$AF135,MATCH('Calcs - New values'!F$3,'APT Data'!$A$1:$AF$1,0))))*$A$1),'Calcs - ACA values'!D137*$A$1)</f>
        <v>4421.9375399999999</v>
      </c>
      <c r="G137" s="27">
        <f>IFERROR(INDEX('APT Data'!$A135:$AF135,MATCH('Calcs - New values'!G$3,'APT Data'!$A$1:$AF$1,0))+((('Calcs - ACA values'!E137)-(INDEX('APT Data'!$A135:$AF135,MATCH('Calcs - New values'!G$3,'APT Data'!$A$1:$AF$1,0))))*$A$1),'Calcs - ACA values'!E137*$A$1)</f>
        <v>4983.2142699999995</v>
      </c>
      <c r="H137" s="27">
        <f>IFERROR(INDEX('APT Data'!$A135:$AF135,MATCH('Calcs - New values'!H$3,'APT Data'!$A$1:$AF$1,0))+((('Calcs - ACA values'!F137)-(INDEX('APT Data'!$A135:$AF135,MATCH('Calcs - New values'!H$3,'APT Data'!$A$1:$AF$1,0))))*$A$1),'Calcs - ACA values'!F137*$A$1)</f>
        <v>577.29157999999995</v>
      </c>
      <c r="I137" s="27">
        <f>IFERROR(INDEX('APT Data'!$A135:$AF135,MATCH('Calcs - New values'!I$3,'APT Data'!$A$1:$AF$1,0))+((('Calcs - ACA values'!G137)-(INDEX('APT Data'!$A135:$AF135,MATCH('Calcs - New values'!I$3,'APT Data'!$A$1:$AF$1,0))))*$A$1),'Calcs - ACA values'!G137*$A$1)</f>
        <v>843.50000999999997</v>
      </c>
      <c r="J137" s="27">
        <f>IFERROR(INDEX('APT Data'!$A135:$AF135,MATCH('Calcs - New values'!J$3,'APT Data'!$A$1:$AF$1,0))+((('Calcs - ACA values'!H137)-(INDEX('APT Data'!$A135:$AF135,MATCH('Calcs - New values'!J$3,'APT Data'!$A$1:$AF$1,0))))*$A$1),'Calcs - ACA values'!H137*$A$1)</f>
        <v>461.88972999999999</v>
      </c>
      <c r="K137" s="27">
        <f>IFERROR(INDEX('APT Data'!$A135:$AF135,MATCH('Calcs - New values'!K$3,'APT Data'!$A$1:$AF$1,0))+((('Calcs - ACA values'!I137)-(INDEX('APT Data'!$A135:$AF135,MATCH('Calcs - New values'!K$3,'APT Data'!$A$1:$AF$1,0))))*$A$1),'Calcs - ACA values'!I137*$A$1)</f>
        <v>461.88972999999999</v>
      </c>
      <c r="L137" s="27">
        <f>IFERROR(INDEX('APT Data'!$A135:$AF135,MATCH('Calcs - New values'!L$3,'APT Data'!$A$1:$AF$1,0))+((('Calcs - ACA values'!J137)-(INDEX('APT Data'!$A135:$AF135,MATCH('Calcs - New values'!L$3,'APT Data'!$A$1:$AF$1,0))))*$A$1),'Calcs - ACA values'!J137*$A$1)</f>
        <v>622.44889999999998</v>
      </c>
      <c r="M137" s="27">
        <f>IFERROR(INDEX('APT Data'!$A135:$AF135,MATCH('Calcs - New values'!M$3,'APT Data'!$A$1:$AF$1,0))+((('Calcs - ACA values'!K137)-(INDEX('APT Data'!$A135:$AF135,MATCH('Calcs - New values'!M$3,'APT Data'!$A$1:$AF$1,0))))*$A$1),'Calcs - ACA values'!K137*$A$1)</f>
        <v>868.58731</v>
      </c>
      <c r="N137" s="27">
        <f>IFERROR(INDEX('APT Data'!$A135:$AF135,MATCH('Calcs - New values'!N$3,'APT Data'!$A$1:$AF$1,0))+((('Calcs - ACA values'!L137)-(INDEX('APT Data'!$A135:$AF135,MATCH('Calcs - New values'!N$3,'APT Data'!$A$1:$AF$1,0))))*$A$1),'Calcs - ACA values'!L137*$A$1)</f>
        <v>476.94220000000001</v>
      </c>
      <c r="O137" s="27">
        <f>IFERROR(INDEX('APT Data'!$A135:$AF135,MATCH('Calcs - New values'!O$3,'APT Data'!$A$1:$AF$1,0))+((('Calcs - ACA values'!M137)-(INDEX('APT Data'!$A135:$AF135,MATCH('Calcs - New values'!O$3,'APT Data'!$A$1:$AF$1,0))))*$A$1),'Calcs - ACA values'!M137*$A$1)</f>
        <v>682.65850999999998</v>
      </c>
      <c r="P137" s="27">
        <f>IFERROR(INDEX('APT Data'!$A135:$AF135,MATCH('Calcs - New values'!P$3,'APT Data'!$A$1:$AF$1,0))+((('Calcs - ACA values'!N137)-(INDEX('APT Data'!$A135:$AF135,MATCH('Calcs - New values'!P$3,'APT Data'!$A$1:$AF$1,0))))*$A$1),'Calcs - ACA values'!N137*$A$1)</f>
        <v>446.83735000000001</v>
      </c>
      <c r="Q137" s="27">
        <f>IFERROR(INDEX('APT Data'!$A135:$AF135,MATCH('Calcs - New values'!Q$3,'APT Data'!$A$1:$AF$1,0))+((('Calcs - ACA values'!O137)-(INDEX('APT Data'!$A135:$AF135,MATCH('Calcs - New values'!Q$3,'APT Data'!$A$1:$AF$1,0))))*$A$1),'Calcs - ACA values'!O137*$A$1)</f>
        <v>632.48382000000004</v>
      </c>
      <c r="R137" s="27">
        <f>IFERROR(INDEX('APT Data'!$A135:$AF135,MATCH('Calcs - New values'!R$3,'APT Data'!$A$1:$AF$1,0))+((('Calcs - ACA values'!P137)-(INDEX('APT Data'!$A135:$AF135,MATCH('Calcs - New values'!R$3,'APT Data'!$A$1:$AF$1,0))))*$A$1),'Calcs - ACA values'!P137*$A$1)</f>
        <v>411.71503999999999</v>
      </c>
      <c r="S137" s="27">
        <f>IFERROR(INDEX('APT Data'!$A135:$AF135,MATCH('Calcs - New values'!S$3,'APT Data'!$A$1:$AF$1,0))+((('Calcs - ACA values'!Q137)-(INDEX('APT Data'!$A135:$AF135,MATCH('Calcs - New values'!S$3,'APT Data'!$A$1:$AF$1,0))))*$A$1),'Calcs - ACA values'!Q137*$A$1)</f>
        <v>582.30912999999998</v>
      </c>
      <c r="T137" s="27">
        <f>IFERROR(INDEX('APT Data'!$A135:$AF135,MATCH('Calcs - New values'!T$3,'APT Data'!$A$1:$AF$1,0))+((('Calcs - ACA values'!R137)-(INDEX('APT Data'!$A135:$AF135,MATCH('Calcs - New values'!T$3,'APT Data'!$A$1:$AF$1,0))))*$A$1),'Calcs - ACA values'!R137*$A$1)</f>
        <v>261.19087999999999</v>
      </c>
      <c r="U137" s="27">
        <f>IFERROR(INDEX('APT Data'!$A135:$AF135,MATCH('Calcs - New values'!U$3,'APT Data'!$A$1:$AF$1,0))+((('Calcs - ACA values'!S137)-(INDEX('APT Data'!$A135:$AF135,MATCH('Calcs - New values'!U$3,'APT Data'!$A$1:$AF$1,0))))*$A$1),'Calcs - ACA values'!S137*$A$1)</f>
        <v>416.73250000000002</v>
      </c>
      <c r="V137" s="27">
        <f>IFERROR(INDEX('APT Data'!$A135:$AF135,MATCH('Calcs - New values'!V$3,'APT Data'!$A$1:$AF$1,0))+((('Calcs - ACA values'!T137)-(INDEX('APT Data'!$A135:$AF135,MATCH('Calcs - New values'!V$3,'APT Data'!$A$1:$AF$1,0))))*$A$1),'Calcs - ACA values'!T137*$A$1)</f>
        <v>215.75131999999999</v>
      </c>
      <c r="W137" s="27">
        <f>IFERROR(INDEX('APT Data'!$A135:$AF135,MATCH('Calcs - New values'!W$3,'APT Data'!$A$1:$AF$1,0))+((('Calcs - ACA values'!U137)-(INDEX('APT Data'!$A135:$AF135,MATCH('Calcs - New values'!W$3,'APT Data'!$A$1:$AF$1,0))))*$A$1),'Calcs - ACA values'!U137*$A$1)</f>
        <v>311.36556999999999</v>
      </c>
      <c r="X137" s="27">
        <f>IFERROR(INDEX('APT Data'!$A135:$AF135,MATCH('Calcs - New values'!X$3,'APT Data'!$A$1:$AF$1,0))+((('Calcs - ACA values'!V137)-(INDEX('APT Data'!$A135:$AF135,MATCH('Calcs - New values'!X$3,'APT Data'!$A$1:$AF$1,0))))*$A$1),'Calcs - ACA values'!V137*$A$1)</f>
        <v>1099.3910099999998</v>
      </c>
      <c r="Y137" s="27">
        <f>IFERROR(INDEX('APT Data'!$A135:$AF135,MATCH('Calcs - New values'!Y$3,'APT Data'!$A$1:$AF$1,0))+((('Calcs - ACA values'!W137)-(INDEX('APT Data'!$A135:$AF135,MATCH('Calcs - New values'!Y$3,'APT Data'!$A$1:$AF$1,0))))*$A$1),'Calcs - ACA values'!W137*$A$1)</f>
        <v>1666.6477600000001</v>
      </c>
      <c r="Z137" s="27">
        <f>IFERROR(INDEX('APT Data'!$A135:$AF135,MATCH('Calcs - New values'!Z$3,'APT Data'!$A$1:$AF$1,0))+((('Calcs - ACA values'!X137)-(INDEX('APT Data'!$A135:$AF135,MATCH('Calcs - New values'!Z$3,'APT Data'!$A$1:$AF$1,0))))*$A$1),'Calcs - ACA values'!X137*$A$1)</f>
        <v>552.20428000000004</v>
      </c>
      <c r="AA137" s="27">
        <f>IFERROR(INDEX('APT Data'!$A135:$AF135,MATCH('Calcs - New values'!AA$3,'APT Data'!$A$1:$AF$1,0))+((('Calcs - ACA values'!Y137)-(INDEX('APT Data'!$A135:$AF135,MATCH('Calcs - New values'!AA$3,'APT Data'!$A$1:$AF$1,0))))*$A$1),'Calcs - ACA values'!Y137*$A$1)</f>
        <v>1491.03621</v>
      </c>
      <c r="AB137" s="27">
        <f>IFERROR(INDEX('APT Data'!$A135:$AF135,MATCH('Calcs - New values'!AB$3,'APT Data'!$A$1:$AF$1,0))+((('Calcs - ACA values'!Z137)-(INDEX('APT Data'!$A135:$AF135,MATCH('Calcs - New values'!AB$3,'APT Data'!$A$1:$AF$1,0))))*$A$1),'Calcs - ACA values'!Z137*$A$1)</f>
        <v>117800</v>
      </c>
      <c r="AC137" s="27">
        <f>IFERROR(INDEX('APT Data'!$A135:$AF135,MATCH('Calcs - New values'!AC$3,'APT Data'!$A$1:$AF$1,0))+((('Calcs - ACA values'!AA137)-(INDEX('APT Data'!$A135:$AF135,MATCH('Calcs - New values'!AC$3,'APT Data'!$A$1:$AF$1,0))))*$A$1),'Calcs - ACA values'!AA137*$A$1)</f>
        <v>117800</v>
      </c>
      <c r="AD137" s="27">
        <f>IFERROR(INDEX('APT Data'!$A135:$AF135,MATCH('Calcs - New values'!AD$3,'APT Data'!$A$1:$AF$1,0))+((('Calcs - ACA values'!AB137)-(INDEX('APT Data'!$A135:$AF135,MATCH('Calcs - New values'!AD$3,'APT Data'!$A$1:$AF$1,0))))*$A$1),'Calcs - ACA values'!AB137*$A$1)</f>
        <v>94500</v>
      </c>
      <c r="AE137" s="27">
        <f>IFERROR(INDEX('APT Data'!$A135:$AF135,MATCH('Calcs - New values'!AE$3,'APT Data'!$A$1:$AF$1,0))+((('Calcs - ACA values'!AC137)-(INDEX('APT Data'!$A135:$AF135,MATCH('Calcs - New values'!AE$3,'APT Data'!$A$1:$AF$1,0))))*$A$1),'Calcs - ACA values'!AC137*$A$1)</f>
        <v>97000</v>
      </c>
      <c r="AF137" s="27">
        <f>IFERROR(INDEX('APT Data'!$A135:$AF135,MATCH('Calcs - New values'!AF$3,'APT Data'!$A$1:$AF$1,0))+((('Calcs - ACA values'!AD137)-(INDEX('APT Data'!$A135:$AF135,MATCH('Calcs - New values'!AF$3,'APT Data'!$A$1:$AF$1,0))))*$A$1),'Calcs - ACA values'!AD137*$A$1)</f>
        <v>0</v>
      </c>
      <c r="AG137" s="27">
        <f>IFERROR(INDEX('APT Data'!$A135:$AF135,MATCH('Calcs - New values'!AG$3,'APT Data'!$A$1:$AF$1,0))+((('Calcs - ACA values'!AE137)-(INDEX('APT Data'!$A135:$AF135,MATCH('Calcs - New values'!AG$3,'APT Data'!$A$1:$AF$1,0))))*$A$1),'Calcs - ACA values'!AE137*$A$1)</f>
        <v>903.70961999999997</v>
      </c>
      <c r="AH137" s="27">
        <f>IFERROR(INDEX('APT Data'!$A135:$AF135,MATCH('Calcs - New values'!AH$3,'APT Data'!$A$1:$AF$1,0))+((('Calcs - ACA values'!AF137)-(INDEX('APT Data'!$A135:$AF135,MATCH('Calcs - New values'!AH$3,'APT Data'!$A$1:$AF$1,0))))*$A$1),'Calcs - ACA values'!AF137*$A$1)</f>
        <v>1295.35482</v>
      </c>
    </row>
    <row r="138" spans="1:34" x14ac:dyDescent="0.35">
      <c r="A138" s="11">
        <v>895</v>
      </c>
      <c r="B138" s="11" t="b">
        <f>A138='Calcs - ACA values'!A138</f>
        <v>1</v>
      </c>
      <c r="C138" s="11" t="b">
        <f>A138='APT Data'!A136</f>
        <v>1</v>
      </c>
      <c r="D138" s="18" t="s">
        <v>139</v>
      </c>
      <c r="E138" s="27">
        <f>IFERROR(INDEX('APT Data'!$A136:$AF136,MATCH('Calcs - New values'!E$3,'APT Data'!$A$1:$AF$1,0))+((('Calcs - ACA values'!C138)-(INDEX('APT Data'!$A136:$AF136,MATCH('Calcs - New values'!E$3,'APT Data'!$A$1:$AF$1,0))))*$A$1),'Calcs - ACA values'!C138*$A$1)</f>
        <v>3190.253526</v>
      </c>
      <c r="F138" s="27">
        <f>IFERROR(INDEX('APT Data'!$A136:$AF136,MATCH('Calcs - New values'!F$3,'APT Data'!$A$1:$AF$1,0))+((('Calcs - ACA values'!D138)-(INDEX('APT Data'!$A136:$AF136,MATCH('Calcs - New values'!F$3,'APT Data'!$A$1:$AF$1,0))))*$A$1),'Calcs - ACA values'!D138*$A$1)</f>
        <v>4498.8432479999992</v>
      </c>
      <c r="G138" s="27">
        <f>IFERROR(INDEX('APT Data'!$A136:$AF136,MATCH('Calcs - New values'!G$3,'APT Data'!$A$1:$AF$1,0))+((('Calcs - ACA values'!E138)-(INDEX('APT Data'!$A136:$AF136,MATCH('Calcs - New values'!G$3,'APT Data'!$A$1:$AF$1,0))))*$A$1),'Calcs - ACA values'!E138*$A$1)</f>
        <v>5069.8716059999997</v>
      </c>
      <c r="H138" s="27">
        <f>IFERROR(INDEX('APT Data'!$A136:$AF136,MATCH('Calcs - New values'!H$3,'APT Data'!$A$1:$AF$1,0))+((('Calcs - ACA values'!F138)-(INDEX('APT Data'!$A136:$AF136,MATCH('Calcs - New values'!H$3,'APT Data'!$A$1:$AF$1,0))))*$A$1),'Calcs - ACA values'!F138*$A$1)</f>
        <v>577.08015</v>
      </c>
      <c r="I138" s="27">
        <f>IFERROR(INDEX('APT Data'!$A136:$AF136,MATCH('Calcs - New values'!I$3,'APT Data'!$A$1:$AF$1,0))+((('Calcs - ACA values'!G138)-(INDEX('APT Data'!$A136:$AF136,MATCH('Calcs - New values'!I$3,'APT Data'!$A$1:$AF$1,0))))*$A$1),'Calcs - ACA values'!G138*$A$1)</f>
        <v>843.04007999999999</v>
      </c>
      <c r="J138" s="27">
        <f>IFERROR(INDEX('APT Data'!$A136:$AF136,MATCH('Calcs - New values'!J$3,'APT Data'!$A$1:$AF$1,0))+((('Calcs - ACA values'!H138)-(INDEX('APT Data'!$A136:$AF136,MATCH('Calcs - New values'!J$3,'APT Data'!$A$1:$AF$1,0))))*$A$1),'Calcs - ACA values'!H138*$A$1)</f>
        <v>461.66952000000003</v>
      </c>
      <c r="K138" s="27">
        <f>IFERROR(INDEX('APT Data'!$A136:$AF136,MATCH('Calcs - New values'!K$3,'APT Data'!$A$1:$AF$1,0))+((('Calcs - ACA values'!I138)-(INDEX('APT Data'!$A136:$AF136,MATCH('Calcs - New values'!K$3,'APT Data'!$A$1:$AF$1,0))))*$A$1),'Calcs - ACA values'!I138*$A$1)</f>
        <v>461.66952000000003</v>
      </c>
      <c r="L138" s="27">
        <f>IFERROR(INDEX('APT Data'!$A136:$AF136,MATCH('Calcs - New values'!L$3,'APT Data'!$A$1:$AF$1,0))+((('Calcs - ACA values'!J138)-(INDEX('APT Data'!$A136:$AF136,MATCH('Calcs - New values'!L$3,'APT Data'!$A$1:$AF$1,0))))*$A$1),'Calcs - ACA values'!J138*$A$1)</f>
        <v>622.24044000000004</v>
      </c>
      <c r="M138" s="27">
        <f>IFERROR(INDEX('APT Data'!$A136:$AF136,MATCH('Calcs - New values'!M$3,'APT Data'!$A$1:$AF$1,0))+((('Calcs - ACA values'!K138)-(INDEX('APT Data'!$A136:$AF136,MATCH('Calcs - New values'!M$3,'APT Data'!$A$1:$AF$1,0))))*$A$1),'Calcs - ACA values'!K138*$A$1)</f>
        <v>868.13013000000001</v>
      </c>
      <c r="N138" s="27">
        <f>IFERROR(INDEX('APT Data'!$A136:$AF136,MATCH('Calcs - New values'!N$3,'APT Data'!$A$1:$AF$1,0))+((('Calcs - ACA values'!L138)-(INDEX('APT Data'!$A136:$AF136,MATCH('Calcs - New values'!N$3,'APT Data'!$A$1:$AF$1,0))))*$A$1),'Calcs - ACA values'!L138*$A$1)</f>
        <v>476.71995000000004</v>
      </c>
      <c r="O138" s="27">
        <f>IFERROR(INDEX('APT Data'!$A136:$AF136,MATCH('Calcs - New values'!O$3,'APT Data'!$A$1:$AF$1,0))+((('Calcs - ACA values'!M138)-(INDEX('APT Data'!$A136:$AF136,MATCH('Calcs - New values'!O$3,'APT Data'!$A$1:$AF$1,0))))*$A$1),'Calcs - ACA values'!M138*$A$1)</f>
        <v>682.46016000000009</v>
      </c>
      <c r="P138" s="27">
        <f>IFERROR(INDEX('APT Data'!$A136:$AF136,MATCH('Calcs - New values'!P$3,'APT Data'!$A$1:$AF$1,0))+((('Calcs - ACA values'!N138)-(INDEX('APT Data'!$A136:$AF136,MATCH('Calcs - New values'!P$3,'APT Data'!$A$1:$AF$1,0))))*$A$1),'Calcs - ACA values'!N138*$A$1)</f>
        <v>446.61009000000001</v>
      </c>
      <c r="Q138" s="27">
        <f>IFERROR(INDEX('APT Data'!$A136:$AF136,MATCH('Calcs - New values'!Q$3,'APT Data'!$A$1:$AF$1,0))+((('Calcs - ACA values'!O138)-(INDEX('APT Data'!$A136:$AF136,MATCH('Calcs - New values'!Q$3,'APT Data'!$A$1:$AF$1,0))))*$A$1),'Calcs - ACA values'!O138*$A$1)</f>
        <v>632.28005999999993</v>
      </c>
      <c r="R138" s="27">
        <f>IFERROR(INDEX('APT Data'!$A136:$AF136,MATCH('Calcs - New values'!R$3,'APT Data'!$A$1:$AF$1,0))+((('Calcs - ACA values'!P138)-(INDEX('APT Data'!$A136:$AF136,MATCH('Calcs - New values'!R$3,'APT Data'!$A$1:$AF$1,0))))*$A$1),'Calcs - ACA values'!P138*$A$1)</f>
        <v>411.48042000000004</v>
      </c>
      <c r="S138" s="27">
        <f>IFERROR(INDEX('APT Data'!$A136:$AF136,MATCH('Calcs - New values'!S$3,'APT Data'!$A$1:$AF$1,0))+((('Calcs - ACA values'!Q138)-(INDEX('APT Data'!$A136:$AF136,MATCH('Calcs - New values'!S$3,'APT Data'!$A$1:$AF$1,0))))*$A$1),'Calcs - ACA values'!Q138*$A$1)</f>
        <v>582.09996000000001</v>
      </c>
      <c r="T138" s="27">
        <f>IFERROR(INDEX('APT Data'!$A136:$AF136,MATCH('Calcs - New values'!T$3,'APT Data'!$A$1:$AF$1,0))+((('Calcs - ACA values'!R138)-(INDEX('APT Data'!$A136:$AF136,MATCH('Calcs - New values'!T$3,'APT Data'!$A$1:$AF$1,0))))*$A$1),'Calcs - ACA values'!R138*$A$1)</f>
        <v>260.94011999999998</v>
      </c>
      <c r="U138" s="27">
        <f>IFERROR(INDEX('APT Data'!$A136:$AF136,MATCH('Calcs - New values'!U$3,'APT Data'!$A$1:$AF$1,0))+((('Calcs - ACA values'!S138)-(INDEX('APT Data'!$A136:$AF136,MATCH('Calcs - New values'!U$3,'APT Data'!$A$1:$AF$1,0))))*$A$1),'Calcs - ACA values'!S138*$A$1)</f>
        <v>416.50022999999999</v>
      </c>
      <c r="V138" s="27">
        <f>IFERROR(INDEX('APT Data'!$A136:$AF136,MATCH('Calcs - New values'!V$3,'APT Data'!$A$1:$AF$1,0))+((('Calcs - ACA values'!T138)-(INDEX('APT Data'!$A136:$AF136,MATCH('Calcs - New values'!V$3,'APT Data'!$A$1:$AF$1,0))))*$A$1),'Calcs - ACA values'!T138*$A$1)</f>
        <v>215.77983</v>
      </c>
      <c r="W138" s="27">
        <f>IFERROR(INDEX('APT Data'!$A136:$AF136,MATCH('Calcs - New values'!W$3,'APT Data'!$A$1:$AF$1,0))+((('Calcs - ACA values'!U138)-(INDEX('APT Data'!$A136:$AF136,MATCH('Calcs - New values'!W$3,'APT Data'!$A$1:$AF$1,0))))*$A$1),'Calcs - ACA values'!U138*$A$1)</f>
        <v>311.12022000000002</v>
      </c>
      <c r="X138" s="27">
        <f>IFERROR(INDEX('APT Data'!$A136:$AF136,MATCH('Calcs - New values'!X$3,'APT Data'!$A$1:$AF$1,0))+((('Calcs - ACA values'!V138)-(INDEX('APT Data'!$A136:$AF136,MATCH('Calcs - New values'!X$3,'APT Data'!$A$1:$AF$1,0))))*$A$1),'Calcs - ACA values'!V138*$A$1)</f>
        <v>1098.9639</v>
      </c>
      <c r="Y138" s="27">
        <f>IFERROR(INDEX('APT Data'!$A136:$AF136,MATCH('Calcs - New values'!Y$3,'APT Data'!$A$1:$AF$1,0))+((('Calcs - ACA values'!W138)-(INDEX('APT Data'!$A136:$AF136,MATCH('Calcs - New values'!Y$3,'APT Data'!$A$1:$AF$1,0))))*$A$1),'Calcs - ACA values'!W138*$A$1)</f>
        <v>1666.0092</v>
      </c>
      <c r="Z138" s="27">
        <f>IFERROR(INDEX('APT Data'!$A136:$AF136,MATCH('Calcs - New values'!Z$3,'APT Data'!$A$1:$AF$1,0))+((('Calcs - ACA values'!X138)-(INDEX('APT Data'!$A136:$AF136,MATCH('Calcs - New values'!Z$3,'APT Data'!$A$1:$AF$1,0))))*$A$1),'Calcs - ACA values'!X138*$A$1)</f>
        <v>551.99009999999998</v>
      </c>
      <c r="AA138" s="27">
        <f>IFERROR(INDEX('APT Data'!$A136:$AF136,MATCH('Calcs - New values'!AA$3,'APT Data'!$A$1:$AF$1,0))+((('Calcs - ACA values'!Y138)-(INDEX('APT Data'!$A136:$AF136,MATCH('Calcs - New values'!AA$3,'APT Data'!$A$1:$AF$1,0))))*$A$1),'Calcs - ACA values'!Y138*$A$1)</f>
        <v>1490.3795700000001</v>
      </c>
      <c r="AB138" s="27">
        <f>IFERROR(INDEX('APT Data'!$A136:$AF136,MATCH('Calcs - New values'!AB$3,'APT Data'!$A$1:$AF$1,0))+((('Calcs - ACA values'!Z138)-(INDEX('APT Data'!$A136:$AF136,MATCH('Calcs - New values'!AB$3,'APT Data'!$A$1:$AF$1,0))))*$A$1),'Calcs - ACA values'!Z138*$A$1)</f>
        <v>118226.4396</v>
      </c>
      <c r="AC138" s="27">
        <f>IFERROR(INDEX('APT Data'!$A136:$AF136,MATCH('Calcs - New values'!AC$3,'APT Data'!$A$1:$AF$1,0))+((('Calcs - ACA values'!AA138)-(INDEX('APT Data'!$A136:$AF136,MATCH('Calcs - New values'!AC$3,'APT Data'!$A$1:$AF$1,0))))*$A$1),'Calcs - ACA values'!AA138*$A$1)</f>
        <v>118226.4396</v>
      </c>
      <c r="AD138" s="27">
        <f>IFERROR(INDEX('APT Data'!$A136:$AF136,MATCH('Calcs - New values'!AD$3,'APT Data'!$A$1:$AF$1,0))+((('Calcs - ACA values'!AB138)-(INDEX('APT Data'!$A136:$AF136,MATCH('Calcs - New values'!AD$3,'APT Data'!$A$1:$AF$1,0))))*$A$1),'Calcs - ACA values'!AB138*$A$1)</f>
        <v>45162.9</v>
      </c>
      <c r="AE138" s="27">
        <f>IFERROR(INDEX('APT Data'!$A136:$AF136,MATCH('Calcs - New values'!AE$3,'APT Data'!$A$1:$AF$1,0))+((('Calcs - ACA values'!AC138)-(INDEX('APT Data'!$A136:$AF136,MATCH('Calcs - New values'!AE$3,'APT Data'!$A$1:$AF$1,0))))*$A$1),'Calcs - ACA values'!AC138*$A$1)</f>
        <v>70253.399999999994</v>
      </c>
      <c r="AF138" s="27">
        <f>IFERROR(INDEX('APT Data'!$A136:$AF136,MATCH('Calcs - New values'!AF$3,'APT Data'!$A$1:$AF$1,0))+((('Calcs - ACA values'!AD138)-(INDEX('APT Data'!$A136:$AF136,MATCH('Calcs - New values'!AF$3,'APT Data'!$A$1:$AF$1,0))))*$A$1),'Calcs - ACA values'!AD138*$A$1)</f>
        <v>0</v>
      </c>
      <c r="AG138" s="27">
        <f>IFERROR(INDEX('APT Data'!$A136:$AF136,MATCH('Calcs - New values'!AG$3,'APT Data'!$A$1:$AF$1,0))+((('Calcs - ACA values'!AE138)-(INDEX('APT Data'!$A136:$AF136,MATCH('Calcs - New values'!AG$3,'APT Data'!$A$1:$AF$1,0))))*$A$1),'Calcs - ACA values'!AE138*$A$1)</f>
        <v>903.25980000000004</v>
      </c>
      <c r="AH138" s="27">
        <f>IFERROR(INDEX('APT Data'!$A136:$AF136,MATCH('Calcs - New values'!AH$3,'APT Data'!$A$1:$AF$1,0))+((('Calcs - ACA values'!AF138)-(INDEX('APT Data'!$A136:$AF136,MATCH('Calcs - New values'!AH$3,'APT Data'!$A$1:$AF$1,0))))*$A$1),'Calcs - ACA values'!AF138*$A$1)</f>
        <v>1294.6699800000001</v>
      </c>
    </row>
    <row r="139" spans="1:34" x14ac:dyDescent="0.35">
      <c r="A139" s="11">
        <v>896</v>
      </c>
      <c r="B139" s="11" t="b">
        <f>A139='Calcs - ACA values'!A139</f>
        <v>1</v>
      </c>
      <c r="C139" s="11" t="b">
        <f>A139='APT Data'!A137</f>
        <v>1</v>
      </c>
      <c r="D139" s="18" t="s">
        <v>140</v>
      </c>
      <c r="E139" s="27">
        <f>IFERROR(INDEX('APT Data'!$A137:$AF137,MATCH('Calcs - New values'!E$3,'APT Data'!$A$1:$AF$1,0))+((('Calcs - ACA values'!C139)-(INDEX('APT Data'!$A137:$AF137,MATCH('Calcs - New values'!E$3,'APT Data'!$A$1:$AF$1,0))))*$A$1),'Calcs - ACA values'!C139*$A$1)</f>
        <v>3162.2005260000001</v>
      </c>
      <c r="F139" s="27">
        <f>IFERROR(INDEX('APT Data'!$A137:$AF137,MATCH('Calcs - New values'!F$3,'APT Data'!$A$1:$AF$1,0))+((('Calcs - ACA values'!D139)-(INDEX('APT Data'!$A137:$AF137,MATCH('Calcs - New values'!F$3,'APT Data'!$A$1:$AF$1,0))))*$A$1),'Calcs - ACA values'!D139*$A$1)</f>
        <v>4443.646248</v>
      </c>
      <c r="G139" s="27">
        <f>IFERROR(INDEX('APT Data'!$A137:$AF137,MATCH('Calcs - New values'!G$3,'APT Data'!$A$1:$AF$1,0))+((('Calcs - ACA values'!E139)-(INDEX('APT Data'!$A137:$AF137,MATCH('Calcs - New values'!G$3,'APT Data'!$A$1:$AF$1,0))))*$A$1),'Calcs - ACA values'!E139*$A$1)</f>
        <v>5002.8576059999996</v>
      </c>
      <c r="H139" s="27">
        <f>IFERROR(INDEX('APT Data'!$A137:$AF137,MATCH('Calcs - New values'!H$3,'APT Data'!$A$1:$AF$1,0))+((('Calcs - ACA values'!F139)-(INDEX('APT Data'!$A137:$AF137,MATCH('Calcs - New values'!H$3,'APT Data'!$A$1:$AF$1,0))))*$A$1),'Calcs - ACA values'!F139*$A$1)</f>
        <v>575.20815000000005</v>
      </c>
      <c r="I139" s="27">
        <f>IFERROR(INDEX('APT Data'!$A137:$AF137,MATCH('Calcs - New values'!I$3,'APT Data'!$A$1:$AF$1,0))+((('Calcs - ACA values'!G139)-(INDEX('APT Data'!$A137:$AF137,MATCH('Calcs - New values'!I$3,'APT Data'!$A$1:$AF$1,0))))*$A$1),'Calcs - ACA values'!G139*$A$1)</f>
        <v>840.30408</v>
      </c>
      <c r="J139" s="27">
        <f>IFERROR(INDEX('APT Data'!$A137:$AF137,MATCH('Calcs - New values'!J$3,'APT Data'!$A$1:$AF$1,0))+((('Calcs - ACA values'!H139)-(INDEX('APT Data'!$A137:$AF137,MATCH('Calcs - New values'!J$3,'APT Data'!$A$1:$AF$1,0))))*$A$1),'Calcs - ACA values'!H139*$A$1)</f>
        <v>460.16651999999999</v>
      </c>
      <c r="K139" s="27">
        <f>IFERROR(INDEX('APT Data'!$A137:$AF137,MATCH('Calcs - New values'!K$3,'APT Data'!$A$1:$AF$1,0))+((('Calcs - ACA values'!I139)-(INDEX('APT Data'!$A137:$AF137,MATCH('Calcs - New values'!K$3,'APT Data'!$A$1:$AF$1,0))))*$A$1),'Calcs - ACA values'!I139*$A$1)</f>
        <v>460.16651999999999</v>
      </c>
      <c r="L139" s="27">
        <f>IFERROR(INDEX('APT Data'!$A137:$AF137,MATCH('Calcs - New values'!L$3,'APT Data'!$A$1:$AF$1,0))+((('Calcs - ACA values'!J139)-(INDEX('APT Data'!$A137:$AF137,MATCH('Calcs - New values'!L$3,'APT Data'!$A$1:$AF$1,0))))*$A$1),'Calcs - ACA values'!J139*$A$1)</f>
        <v>620.22443999999996</v>
      </c>
      <c r="M139" s="27">
        <f>IFERROR(INDEX('APT Data'!$A137:$AF137,MATCH('Calcs - New values'!M$3,'APT Data'!$A$1:$AF$1,0))+((('Calcs - ACA values'!K139)-(INDEX('APT Data'!$A137:$AF137,MATCH('Calcs - New values'!M$3,'APT Data'!$A$1:$AF$1,0))))*$A$1),'Calcs - ACA values'!K139*$A$1)</f>
        <v>865.31313</v>
      </c>
      <c r="N139" s="27">
        <f>IFERROR(INDEX('APT Data'!$A137:$AF137,MATCH('Calcs - New values'!N$3,'APT Data'!$A$1:$AF$1,0))+((('Calcs - ACA values'!L139)-(INDEX('APT Data'!$A137:$AF137,MATCH('Calcs - New values'!N$3,'APT Data'!$A$1:$AF$1,0))))*$A$1),'Calcs - ACA values'!L139*$A$1)</f>
        <v>475.17194999999998</v>
      </c>
      <c r="O139" s="27">
        <f>IFERROR(INDEX('APT Data'!$A137:$AF137,MATCH('Calcs - New values'!O$3,'APT Data'!$A$1:$AF$1,0))+((('Calcs - ACA values'!M139)-(INDEX('APT Data'!$A137:$AF137,MATCH('Calcs - New values'!O$3,'APT Data'!$A$1:$AF$1,0))))*$A$1),'Calcs - ACA values'!M139*$A$1)</f>
        <v>680.24616000000003</v>
      </c>
      <c r="P139" s="27">
        <f>IFERROR(INDEX('APT Data'!$A137:$AF137,MATCH('Calcs - New values'!P$3,'APT Data'!$A$1:$AF$1,0))+((('Calcs - ACA values'!N139)-(INDEX('APT Data'!$A137:$AF137,MATCH('Calcs - New values'!P$3,'APT Data'!$A$1:$AF$1,0))))*$A$1),'Calcs - ACA values'!N139*$A$1)</f>
        <v>445.16109</v>
      </c>
      <c r="Q139" s="27">
        <f>IFERROR(INDEX('APT Data'!$A137:$AF137,MATCH('Calcs - New values'!Q$3,'APT Data'!$A$1:$AF$1,0))+((('Calcs - ACA values'!O139)-(INDEX('APT Data'!$A137:$AF137,MATCH('Calcs - New values'!Q$3,'APT Data'!$A$1:$AF$1,0))))*$A$1),'Calcs - ACA values'!O139*$A$1)</f>
        <v>630.22806000000003</v>
      </c>
      <c r="R139" s="27">
        <f>IFERROR(INDEX('APT Data'!$A137:$AF137,MATCH('Calcs - New values'!R$3,'APT Data'!$A$1:$AF$1,0))+((('Calcs - ACA values'!P139)-(INDEX('APT Data'!$A137:$AF137,MATCH('Calcs - New values'!R$3,'APT Data'!$A$1:$AF$1,0))))*$A$1),'Calcs - ACA values'!P139*$A$1)</f>
        <v>410.14841999999999</v>
      </c>
      <c r="S139" s="27">
        <f>IFERROR(INDEX('APT Data'!$A137:$AF137,MATCH('Calcs - New values'!S$3,'APT Data'!$A$1:$AF$1,0))+((('Calcs - ACA values'!Q139)-(INDEX('APT Data'!$A137:$AF137,MATCH('Calcs - New values'!S$3,'APT Data'!$A$1:$AF$1,0))))*$A$1),'Calcs - ACA values'!Q139*$A$1)</f>
        <v>580.20996000000002</v>
      </c>
      <c r="T139" s="27">
        <f>IFERROR(INDEX('APT Data'!$A137:$AF137,MATCH('Calcs - New values'!T$3,'APT Data'!$A$1:$AF$1,0))+((('Calcs - ACA values'!R139)-(INDEX('APT Data'!$A137:$AF137,MATCH('Calcs - New values'!T$3,'APT Data'!$A$1:$AF$1,0))))*$A$1),'Calcs - ACA values'!R139*$A$1)</f>
        <v>260.09411999999998</v>
      </c>
      <c r="U139" s="27">
        <f>IFERROR(INDEX('APT Data'!$A137:$AF137,MATCH('Calcs - New values'!U$3,'APT Data'!$A$1:$AF$1,0))+((('Calcs - ACA values'!S139)-(INDEX('APT Data'!$A137:$AF137,MATCH('Calcs - New values'!U$3,'APT Data'!$A$1:$AF$1,0))))*$A$1),'Calcs - ACA values'!S139*$A$1)</f>
        <v>415.15023000000002</v>
      </c>
      <c r="V139" s="27">
        <f>IFERROR(INDEX('APT Data'!$A137:$AF137,MATCH('Calcs - New values'!V$3,'APT Data'!$A$1:$AF$1,0))+((('Calcs - ACA values'!T139)-(INDEX('APT Data'!$A137:$AF137,MATCH('Calcs - New values'!V$3,'APT Data'!$A$1:$AF$1,0))))*$A$1),'Calcs - ACA values'!T139*$A$1)</f>
        <v>215.07783000000001</v>
      </c>
      <c r="W139" s="27">
        <f>IFERROR(INDEX('APT Data'!$A137:$AF137,MATCH('Calcs - New values'!W$3,'APT Data'!$A$1:$AF$1,0))+((('Calcs - ACA values'!U139)-(INDEX('APT Data'!$A137:$AF137,MATCH('Calcs - New values'!W$3,'APT Data'!$A$1:$AF$1,0))))*$A$1),'Calcs - ACA values'!U139*$A$1)</f>
        <v>310.11221999999998</v>
      </c>
      <c r="X139" s="27">
        <f>IFERROR(INDEX('APT Data'!$A137:$AF137,MATCH('Calcs - New values'!X$3,'APT Data'!$A$1:$AF$1,0))+((('Calcs - ACA values'!V139)-(INDEX('APT Data'!$A137:$AF137,MATCH('Calcs - New values'!X$3,'APT Data'!$A$1:$AF$1,0))))*$A$1),'Calcs - ACA values'!V139*$A$1)</f>
        <v>1095.3963899999999</v>
      </c>
      <c r="Y139" s="27">
        <f>IFERROR(INDEX('APT Data'!$A137:$AF137,MATCH('Calcs - New values'!Y$3,'APT Data'!$A$1:$AF$1,0))+((('Calcs - ACA values'!W139)-(INDEX('APT Data'!$A137:$AF137,MATCH('Calcs - New values'!Y$3,'APT Data'!$A$1:$AF$1,0))))*$A$1),'Calcs - ACA values'!W139*$A$1)</f>
        <v>1660.6009200000001</v>
      </c>
      <c r="Z139" s="27">
        <f>IFERROR(INDEX('APT Data'!$A137:$AF137,MATCH('Calcs - New values'!Z$3,'APT Data'!$A$1:$AF$1,0))+((('Calcs - ACA values'!X139)-(INDEX('APT Data'!$A137:$AF137,MATCH('Calcs - New values'!Z$3,'APT Data'!$A$1:$AF$1,0))))*$A$1),'Calcs - ACA values'!X139*$A$1)</f>
        <v>550.19910000000004</v>
      </c>
      <c r="AA139" s="27">
        <f>IFERROR(INDEX('APT Data'!$A137:$AF137,MATCH('Calcs - New values'!AA$3,'APT Data'!$A$1:$AF$1,0))+((('Calcs - ACA values'!Y139)-(INDEX('APT Data'!$A137:$AF137,MATCH('Calcs - New values'!AA$3,'APT Data'!$A$1:$AF$1,0))))*$A$1),'Calcs - ACA values'!Y139*$A$1)</f>
        <v>1485.53757</v>
      </c>
      <c r="AB139" s="27">
        <f>IFERROR(INDEX('APT Data'!$A137:$AF137,MATCH('Calcs - New values'!AB$3,'APT Data'!$A$1:$AF$1,0))+((('Calcs - ACA values'!Z139)-(INDEX('APT Data'!$A137:$AF137,MATCH('Calcs - New values'!AB$3,'APT Data'!$A$1:$AF$1,0))))*$A$1),'Calcs - ACA values'!Z139*$A$1)</f>
        <v>117842.6436</v>
      </c>
      <c r="AC139" s="27">
        <f>IFERROR(INDEX('APT Data'!$A137:$AF137,MATCH('Calcs - New values'!AC$3,'APT Data'!$A$1:$AF$1,0))+((('Calcs - ACA values'!AA139)-(INDEX('APT Data'!$A137:$AF137,MATCH('Calcs - New values'!AC$3,'APT Data'!$A$1:$AF$1,0))))*$A$1),'Calcs - ACA values'!AA139*$A$1)</f>
        <v>117842.6436</v>
      </c>
      <c r="AD139" s="27">
        <f>IFERROR(INDEX('APT Data'!$A137:$AF137,MATCH('Calcs - New values'!AD$3,'APT Data'!$A$1:$AF$1,0))+((('Calcs - ACA values'!AB139)-(INDEX('APT Data'!$A137:$AF137,MATCH('Calcs - New values'!AD$3,'APT Data'!$A$1:$AF$1,0))))*$A$1),'Calcs - ACA values'!AB139*$A$1)</f>
        <v>45016.29</v>
      </c>
      <c r="AE139" s="27">
        <f>IFERROR(INDEX('APT Data'!$A137:$AF137,MATCH('Calcs - New values'!AE$3,'APT Data'!$A$1:$AF$1,0))+((('Calcs - ACA values'!AC139)-(INDEX('APT Data'!$A137:$AF137,MATCH('Calcs - New values'!AE$3,'APT Data'!$A$1:$AF$1,0))))*$A$1),'Calcs - ACA values'!AC139*$A$1)</f>
        <v>70025.34</v>
      </c>
      <c r="AF139" s="27">
        <f>IFERROR(INDEX('APT Data'!$A137:$AF137,MATCH('Calcs - New values'!AF$3,'APT Data'!$A$1:$AF$1,0))+((('Calcs - ACA values'!AD139)-(INDEX('APT Data'!$A137:$AF137,MATCH('Calcs - New values'!AF$3,'APT Data'!$A$1:$AF$1,0))))*$A$1),'Calcs - ACA values'!AD139*$A$1)</f>
        <v>0</v>
      </c>
      <c r="AG139" s="27">
        <f>IFERROR(INDEX('APT Data'!$A137:$AF137,MATCH('Calcs - New values'!AG$3,'APT Data'!$A$1:$AF$1,0))+((('Calcs - ACA values'!AE139)-(INDEX('APT Data'!$A137:$AF137,MATCH('Calcs - New values'!AG$3,'APT Data'!$A$1:$AF$1,0))))*$A$1),'Calcs - ACA values'!AE139*$A$1)</f>
        <v>900.32579999999996</v>
      </c>
      <c r="AH139" s="27">
        <f>IFERROR(INDEX('APT Data'!$A137:$AF137,MATCH('Calcs - New values'!AH$3,'APT Data'!$A$1:$AF$1,0))+((('Calcs - ACA values'!AF139)-(INDEX('APT Data'!$A137:$AF137,MATCH('Calcs - New values'!AH$3,'APT Data'!$A$1:$AF$1,0))))*$A$1),'Calcs - ACA values'!AF139*$A$1)</f>
        <v>1290.4669799999999</v>
      </c>
    </row>
    <row r="140" spans="1:34" x14ac:dyDescent="0.35">
      <c r="A140" s="11">
        <v>908</v>
      </c>
      <c r="B140" s="11" t="b">
        <f>A140='Calcs - ACA values'!A140</f>
        <v>1</v>
      </c>
      <c r="C140" s="11" t="b">
        <f>A140='APT Data'!A138</f>
        <v>1</v>
      </c>
      <c r="D140" s="18" t="s">
        <v>141</v>
      </c>
      <c r="E140" s="27">
        <f>IFERROR(INDEX('APT Data'!$A138:$AF138,MATCH('Calcs - New values'!E$3,'APT Data'!$A$1:$AF$1,0))+((('Calcs - ACA values'!C140)-(INDEX('APT Data'!$A138:$AF138,MATCH('Calcs - New values'!E$3,'APT Data'!$A$1:$AF$1,0))))*$A$1),'Calcs - ACA values'!C140*$A$1)</f>
        <v>3123</v>
      </c>
      <c r="F140" s="27">
        <f>IFERROR(INDEX('APT Data'!$A138:$AF138,MATCH('Calcs - New values'!F$3,'APT Data'!$A$1:$AF$1,0))+((('Calcs - ACA values'!D140)-(INDEX('APT Data'!$A138:$AF138,MATCH('Calcs - New values'!F$3,'APT Data'!$A$1:$AF$1,0))))*$A$1),'Calcs - ACA values'!D140*$A$1)</f>
        <v>4404</v>
      </c>
      <c r="G140" s="27">
        <f>IFERROR(INDEX('APT Data'!$A138:$AF138,MATCH('Calcs - New values'!G$3,'APT Data'!$A$1:$AF$1,0))+((('Calcs - ACA values'!E140)-(INDEX('APT Data'!$A138:$AF138,MATCH('Calcs - New values'!G$3,'APT Data'!$A$1:$AF$1,0))))*$A$1),'Calcs - ACA values'!E140*$A$1)</f>
        <v>4963</v>
      </c>
      <c r="H140" s="27">
        <f>IFERROR(INDEX('APT Data'!$A138:$AF138,MATCH('Calcs - New values'!H$3,'APT Data'!$A$1:$AF$1,0))+((('Calcs - ACA values'!F140)-(INDEX('APT Data'!$A138:$AF138,MATCH('Calcs - New values'!H$3,'APT Data'!$A$1:$AF$1,0))))*$A$1),'Calcs - ACA values'!F140*$A$1)</f>
        <v>575</v>
      </c>
      <c r="I140" s="27">
        <f>IFERROR(INDEX('APT Data'!$A138:$AF138,MATCH('Calcs - New values'!I$3,'APT Data'!$A$1:$AF$1,0))+((('Calcs - ACA values'!G140)-(INDEX('APT Data'!$A138:$AF138,MATCH('Calcs - New values'!I$3,'APT Data'!$A$1:$AF$1,0))))*$A$1),'Calcs - ACA values'!G140*$A$1)</f>
        <v>840</v>
      </c>
      <c r="J140" s="27">
        <f>IFERROR(INDEX('APT Data'!$A138:$AF138,MATCH('Calcs - New values'!J$3,'APT Data'!$A$1:$AF$1,0))+((('Calcs - ACA values'!H140)-(INDEX('APT Data'!$A138:$AF138,MATCH('Calcs - New values'!J$3,'APT Data'!$A$1:$AF$1,0))))*$A$1),'Calcs - ACA values'!H140*$A$1)</f>
        <v>460</v>
      </c>
      <c r="K140" s="27">
        <f>IFERROR(INDEX('APT Data'!$A138:$AF138,MATCH('Calcs - New values'!K$3,'APT Data'!$A$1:$AF$1,0))+((('Calcs - ACA values'!I140)-(INDEX('APT Data'!$A138:$AF138,MATCH('Calcs - New values'!K$3,'APT Data'!$A$1:$AF$1,0))))*$A$1),'Calcs - ACA values'!I140*$A$1)</f>
        <v>460</v>
      </c>
      <c r="L140" s="27">
        <f>IFERROR(INDEX('APT Data'!$A138:$AF138,MATCH('Calcs - New values'!L$3,'APT Data'!$A$1:$AF$1,0))+((('Calcs - ACA values'!J140)-(INDEX('APT Data'!$A138:$AF138,MATCH('Calcs - New values'!L$3,'APT Data'!$A$1:$AF$1,0))))*$A$1),'Calcs - ACA values'!J140*$A$1)</f>
        <v>620</v>
      </c>
      <c r="M140" s="27">
        <f>IFERROR(INDEX('APT Data'!$A138:$AF138,MATCH('Calcs - New values'!M$3,'APT Data'!$A$1:$AF$1,0))+((('Calcs - ACA values'!K140)-(INDEX('APT Data'!$A138:$AF138,MATCH('Calcs - New values'!M$3,'APT Data'!$A$1:$AF$1,0))))*$A$1),'Calcs - ACA values'!K140*$A$1)</f>
        <v>865</v>
      </c>
      <c r="N140" s="27">
        <f>IFERROR(INDEX('APT Data'!$A138:$AF138,MATCH('Calcs - New values'!N$3,'APT Data'!$A$1:$AF$1,0))+((('Calcs - ACA values'!L140)-(INDEX('APT Data'!$A138:$AF138,MATCH('Calcs - New values'!N$3,'APT Data'!$A$1:$AF$1,0))))*$A$1),'Calcs - ACA values'!L140*$A$1)</f>
        <v>475</v>
      </c>
      <c r="O140" s="27">
        <f>IFERROR(INDEX('APT Data'!$A138:$AF138,MATCH('Calcs - New values'!O$3,'APT Data'!$A$1:$AF$1,0))+((('Calcs - ACA values'!M140)-(INDEX('APT Data'!$A138:$AF138,MATCH('Calcs - New values'!O$3,'APT Data'!$A$1:$AF$1,0))))*$A$1),'Calcs - ACA values'!M140*$A$1)</f>
        <v>680</v>
      </c>
      <c r="P140" s="27">
        <f>IFERROR(INDEX('APT Data'!$A138:$AF138,MATCH('Calcs - New values'!P$3,'APT Data'!$A$1:$AF$1,0))+((('Calcs - ACA values'!N140)-(INDEX('APT Data'!$A138:$AF138,MATCH('Calcs - New values'!P$3,'APT Data'!$A$1:$AF$1,0))))*$A$1),'Calcs - ACA values'!N140*$A$1)</f>
        <v>445</v>
      </c>
      <c r="Q140" s="27">
        <f>IFERROR(INDEX('APT Data'!$A138:$AF138,MATCH('Calcs - New values'!Q$3,'APT Data'!$A$1:$AF$1,0))+((('Calcs - ACA values'!O140)-(INDEX('APT Data'!$A138:$AF138,MATCH('Calcs - New values'!Q$3,'APT Data'!$A$1:$AF$1,0))))*$A$1),'Calcs - ACA values'!O140*$A$1)</f>
        <v>630</v>
      </c>
      <c r="R140" s="27">
        <f>IFERROR(INDEX('APT Data'!$A138:$AF138,MATCH('Calcs - New values'!R$3,'APT Data'!$A$1:$AF$1,0))+((('Calcs - ACA values'!P140)-(INDEX('APT Data'!$A138:$AF138,MATCH('Calcs - New values'!R$3,'APT Data'!$A$1:$AF$1,0))))*$A$1),'Calcs - ACA values'!P140*$A$1)</f>
        <v>410</v>
      </c>
      <c r="S140" s="27">
        <f>IFERROR(INDEX('APT Data'!$A138:$AF138,MATCH('Calcs - New values'!S$3,'APT Data'!$A$1:$AF$1,0))+((('Calcs - ACA values'!Q140)-(INDEX('APT Data'!$A138:$AF138,MATCH('Calcs - New values'!S$3,'APT Data'!$A$1:$AF$1,0))))*$A$1),'Calcs - ACA values'!Q140*$A$1)</f>
        <v>580</v>
      </c>
      <c r="T140" s="27">
        <f>IFERROR(INDEX('APT Data'!$A138:$AF138,MATCH('Calcs - New values'!T$3,'APT Data'!$A$1:$AF$1,0))+((('Calcs - ACA values'!R140)-(INDEX('APT Data'!$A138:$AF138,MATCH('Calcs - New values'!T$3,'APT Data'!$A$1:$AF$1,0))))*$A$1),'Calcs - ACA values'!R140*$A$1)</f>
        <v>260</v>
      </c>
      <c r="U140" s="27">
        <f>IFERROR(INDEX('APT Data'!$A138:$AF138,MATCH('Calcs - New values'!U$3,'APT Data'!$A$1:$AF$1,0))+((('Calcs - ACA values'!S140)-(INDEX('APT Data'!$A138:$AF138,MATCH('Calcs - New values'!U$3,'APT Data'!$A$1:$AF$1,0))))*$A$1),'Calcs - ACA values'!S140*$A$1)</f>
        <v>415</v>
      </c>
      <c r="V140" s="27">
        <f>IFERROR(INDEX('APT Data'!$A138:$AF138,MATCH('Calcs - New values'!V$3,'APT Data'!$A$1:$AF$1,0))+((('Calcs - ACA values'!T140)-(INDEX('APT Data'!$A138:$AF138,MATCH('Calcs - New values'!V$3,'APT Data'!$A$1:$AF$1,0))))*$A$1),'Calcs - ACA values'!T140*$A$1)</f>
        <v>215</v>
      </c>
      <c r="W140" s="27">
        <f>IFERROR(INDEX('APT Data'!$A138:$AF138,MATCH('Calcs - New values'!W$3,'APT Data'!$A$1:$AF$1,0))+((('Calcs - ACA values'!U140)-(INDEX('APT Data'!$A138:$AF138,MATCH('Calcs - New values'!W$3,'APT Data'!$A$1:$AF$1,0))))*$A$1),'Calcs - ACA values'!U140*$A$1)</f>
        <v>310</v>
      </c>
      <c r="X140" s="27">
        <f>IFERROR(INDEX('APT Data'!$A138:$AF138,MATCH('Calcs - New values'!X$3,'APT Data'!$A$1:$AF$1,0))+((('Calcs - ACA values'!V140)-(INDEX('APT Data'!$A138:$AF138,MATCH('Calcs - New values'!X$3,'APT Data'!$A$1:$AF$1,0))))*$A$1),'Calcs - ACA values'!V140*$A$1)</f>
        <v>1095</v>
      </c>
      <c r="Y140" s="27">
        <f>IFERROR(INDEX('APT Data'!$A138:$AF138,MATCH('Calcs - New values'!Y$3,'APT Data'!$A$1:$AF$1,0))+((('Calcs - ACA values'!W140)-(INDEX('APT Data'!$A138:$AF138,MATCH('Calcs - New values'!Y$3,'APT Data'!$A$1:$AF$1,0))))*$A$1),'Calcs - ACA values'!W140*$A$1)</f>
        <v>1660</v>
      </c>
      <c r="Z140" s="27">
        <f>IFERROR(INDEX('APT Data'!$A138:$AF138,MATCH('Calcs - New values'!Z$3,'APT Data'!$A$1:$AF$1,0))+((('Calcs - ACA values'!X140)-(INDEX('APT Data'!$A138:$AF138,MATCH('Calcs - New values'!Z$3,'APT Data'!$A$1:$AF$1,0))))*$A$1),'Calcs - ACA values'!X140*$A$1)</f>
        <v>550</v>
      </c>
      <c r="AA140" s="27">
        <f>IFERROR(INDEX('APT Data'!$A138:$AF138,MATCH('Calcs - New values'!AA$3,'APT Data'!$A$1:$AF$1,0))+((('Calcs - ACA values'!Y140)-(INDEX('APT Data'!$A138:$AF138,MATCH('Calcs - New values'!AA$3,'APT Data'!$A$1:$AF$1,0))))*$A$1),'Calcs - ACA values'!Y140*$A$1)</f>
        <v>1485</v>
      </c>
      <c r="AB140" s="27">
        <f>IFERROR(INDEX('APT Data'!$A138:$AF138,MATCH('Calcs - New values'!AB$3,'APT Data'!$A$1:$AF$1,0))+((('Calcs - ACA values'!Z140)-(INDEX('APT Data'!$A138:$AF138,MATCH('Calcs - New values'!AB$3,'APT Data'!$A$1:$AF$1,0))))*$A$1),'Calcs - ACA values'!Z140*$A$1)</f>
        <v>117800</v>
      </c>
      <c r="AC140" s="27">
        <f>IFERROR(INDEX('APT Data'!$A138:$AF138,MATCH('Calcs - New values'!AC$3,'APT Data'!$A$1:$AF$1,0))+((('Calcs - ACA values'!AA140)-(INDEX('APT Data'!$A138:$AF138,MATCH('Calcs - New values'!AC$3,'APT Data'!$A$1:$AF$1,0))))*$A$1),'Calcs - ACA values'!AA140*$A$1)</f>
        <v>117800</v>
      </c>
      <c r="AD140" s="27">
        <f>IFERROR(INDEX('APT Data'!$A138:$AF138,MATCH('Calcs - New values'!AD$3,'APT Data'!$A$1:$AF$1,0))+((('Calcs - ACA values'!AB140)-(INDEX('APT Data'!$A138:$AF138,MATCH('Calcs - New values'!AD$3,'APT Data'!$A$1:$AF$1,0))))*$A$1),'Calcs - ACA values'!AB140*$A$1)</f>
        <v>45000</v>
      </c>
      <c r="AE140" s="27">
        <f>IFERROR(INDEX('APT Data'!$A138:$AF138,MATCH('Calcs - New values'!AE$3,'APT Data'!$A$1:$AF$1,0))+((('Calcs - ACA values'!AC140)-(INDEX('APT Data'!$A138:$AF138,MATCH('Calcs - New values'!AE$3,'APT Data'!$A$1:$AF$1,0))))*$A$1),'Calcs - ACA values'!AC140*$A$1)</f>
        <v>70000</v>
      </c>
      <c r="AF140" s="27">
        <f>IFERROR(INDEX('APT Data'!$A138:$AF138,MATCH('Calcs - New values'!AF$3,'APT Data'!$A$1:$AF$1,0))+((('Calcs - ACA values'!AD140)-(INDEX('APT Data'!$A138:$AF138,MATCH('Calcs - New values'!AF$3,'APT Data'!$A$1:$AF$1,0))))*$A$1),'Calcs - ACA values'!AD140*$A$1)</f>
        <v>0</v>
      </c>
      <c r="AG140" s="27">
        <f>IFERROR(INDEX('APT Data'!$A138:$AF138,MATCH('Calcs - New values'!AG$3,'APT Data'!$A$1:$AF$1,0))+((('Calcs - ACA values'!AE140)-(INDEX('APT Data'!$A138:$AF138,MATCH('Calcs - New values'!AG$3,'APT Data'!$A$1:$AF$1,0))))*$A$1),'Calcs - ACA values'!AE140*$A$1)</f>
        <v>90</v>
      </c>
      <c r="AH140" s="27">
        <f>IFERROR(INDEX('APT Data'!$A138:$AF138,MATCH('Calcs - New values'!AH$3,'APT Data'!$A$1:$AF$1,0))+((('Calcs - ACA values'!AF140)-(INDEX('APT Data'!$A138:$AF138,MATCH('Calcs - New values'!AH$3,'APT Data'!$A$1:$AF$1,0))))*$A$1),'Calcs - ACA values'!AF140*$A$1)</f>
        <v>129</v>
      </c>
    </row>
    <row r="141" spans="1:34" x14ac:dyDescent="0.35">
      <c r="A141" s="11">
        <v>909</v>
      </c>
      <c r="B141" s="11" t="b">
        <f>A141='Calcs - ACA values'!A141</f>
        <v>1</v>
      </c>
      <c r="C141" s="11" t="b">
        <f>A141='APT Data'!A139</f>
        <v>1</v>
      </c>
      <c r="D141" s="18" t="s">
        <v>142</v>
      </c>
      <c r="E141" s="27">
        <f>IFERROR(INDEX('APT Data'!$A139:$AF139,MATCH('Calcs - New values'!E$3,'APT Data'!$A$1:$AF$1,0))+((('Calcs - ACA values'!C141)-(INDEX('APT Data'!$A139:$AF139,MATCH('Calcs - New values'!E$3,'APT Data'!$A$1:$AF$1,0))))*$A$1),'Calcs - ACA values'!C141*$A$1)</f>
        <v>3136.6710000000003</v>
      </c>
      <c r="F141" s="27">
        <f>IFERROR(INDEX('APT Data'!$A139:$AF139,MATCH('Calcs - New values'!F$3,'APT Data'!$A$1:$AF$1,0))+((('Calcs - ACA values'!D141)-(INDEX('APT Data'!$A139:$AF139,MATCH('Calcs - New values'!F$3,'APT Data'!$A$1:$AF$1,0))))*$A$1),'Calcs - ACA values'!D141*$A$1)</f>
        <v>4423.2780000000002</v>
      </c>
      <c r="G141" s="27">
        <f>IFERROR(INDEX('APT Data'!$A139:$AF139,MATCH('Calcs - New values'!G$3,'APT Data'!$A$1:$AF$1,0))+((('Calcs - ACA values'!E141)-(INDEX('APT Data'!$A139:$AF139,MATCH('Calcs - New values'!G$3,'APT Data'!$A$1:$AF$1,0))))*$A$1),'Calcs - ACA values'!E141*$A$1)</f>
        <v>4984.7170000000006</v>
      </c>
      <c r="H141" s="27">
        <f>IFERROR(INDEX('APT Data'!$A139:$AF139,MATCH('Calcs - New values'!H$3,'APT Data'!$A$1:$AF$1,0))+((('Calcs - ACA values'!F141)-(INDEX('APT Data'!$A139:$AF139,MATCH('Calcs - New values'!H$3,'APT Data'!$A$1:$AF$1,0))))*$A$1),'Calcs - ACA values'!F141*$A$1)</f>
        <v>575</v>
      </c>
      <c r="I141" s="27">
        <f>IFERROR(INDEX('APT Data'!$A139:$AF139,MATCH('Calcs - New values'!I$3,'APT Data'!$A$1:$AF$1,0))+((('Calcs - ACA values'!G141)-(INDEX('APT Data'!$A139:$AF139,MATCH('Calcs - New values'!I$3,'APT Data'!$A$1:$AF$1,0))))*$A$1),'Calcs - ACA values'!G141*$A$1)</f>
        <v>840</v>
      </c>
      <c r="J141" s="27">
        <f>IFERROR(INDEX('APT Data'!$A139:$AF139,MATCH('Calcs - New values'!J$3,'APT Data'!$A$1:$AF$1,0))+((('Calcs - ACA values'!H141)-(INDEX('APT Data'!$A139:$AF139,MATCH('Calcs - New values'!J$3,'APT Data'!$A$1:$AF$1,0))))*$A$1),'Calcs - ACA values'!H141*$A$1)</f>
        <v>460</v>
      </c>
      <c r="K141" s="27">
        <f>IFERROR(INDEX('APT Data'!$A139:$AF139,MATCH('Calcs - New values'!K$3,'APT Data'!$A$1:$AF$1,0))+((('Calcs - ACA values'!I141)-(INDEX('APT Data'!$A139:$AF139,MATCH('Calcs - New values'!K$3,'APT Data'!$A$1:$AF$1,0))))*$A$1),'Calcs - ACA values'!I141*$A$1)</f>
        <v>460</v>
      </c>
      <c r="L141" s="27">
        <f>IFERROR(INDEX('APT Data'!$A139:$AF139,MATCH('Calcs - New values'!L$3,'APT Data'!$A$1:$AF$1,0))+((('Calcs - ACA values'!J141)-(INDEX('APT Data'!$A139:$AF139,MATCH('Calcs - New values'!L$3,'APT Data'!$A$1:$AF$1,0))))*$A$1),'Calcs - ACA values'!J141*$A$1)</f>
        <v>620</v>
      </c>
      <c r="M141" s="27">
        <f>IFERROR(INDEX('APT Data'!$A139:$AF139,MATCH('Calcs - New values'!M$3,'APT Data'!$A$1:$AF$1,0))+((('Calcs - ACA values'!K141)-(INDEX('APT Data'!$A139:$AF139,MATCH('Calcs - New values'!M$3,'APT Data'!$A$1:$AF$1,0))))*$A$1),'Calcs - ACA values'!K141*$A$1)</f>
        <v>865</v>
      </c>
      <c r="N141" s="27">
        <f>IFERROR(INDEX('APT Data'!$A139:$AF139,MATCH('Calcs - New values'!N$3,'APT Data'!$A$1:$AF$1,0))+((('Calcs - ACA values'!L141)-(INDEX('APT Data'!$A139:$AF139,MATCH('Calcs - New values'!N$3,'APT Data'!$A$1:$AF$1,0))))*$A$1),'Calcs - ACA values'!L141*$A$1)</f>
        <v>475</v>
      </c>
      <c r="O141" s="27">
        <f>IFERROR(INDEX('APT Data'!$A139:$AF139,MATCH('Calcs - New values'!O$3,'APT Data'!$A$1:$AF$1,0))+((('Calcs - ACA values'!M141)-(INDEX('APT Data'!$A139:$AF139,MATCH('Calcs - New values'!O$3,'APT Data'!$A$1:$AF$1,0))))*$A$1),'Calcs - ACA values'!M141*$A$1)</f>
        <v>680</v>
      </c>
      <c r="P141" s="27">
        <f>IFERROR(INDEX('APT Data'!$A139:$AF139,MATCH('Calcs - New values'!P$3,'APT Data'!$A$1:$AF$1,0))+((('Calcs - ACA values'!N141)-(INDEX('APT Data'!$A139:$AF139,MATCH('Calcs - New values'!P$3,'APT Data'!$A$1:$AF$1,0))))*$A$1),'Calcs - ACA values'!N141*$A$1)</f>
        <v>445</v>
      </c>
      <c r="Q141" s="27">
        <f>IFERROR(INDEX('APT Data'!$A139:$AF139,MATCH('Calcs - New values'!Q$3,'APT Data'!$A$1:$AF$1,0))+((('Calcs - ACA values'!O141)-(INDEX('APT Data'!$A139:$AF139,MATCH('Calcs - New values'!Q$3,'APT Data'!$A$1:$AF$1,0))))*$A$1),'Calcs - ACA values'!O141*$A$1)</f>
        <v>630</v>
      </c>
      <c r="R141" s="27">
        <f>IFERROR(INDEX('APT Data'!$A139:$AF139,MATCH('Calcs - New values'!R$3,'APT Data'!$A$1:$AF$1,0))+((('Calcs - ACA values'!P141)-(INDEX('APT Data'!$A139:$AF139,MATCH('Calcs - New values'!R$3,'APT Data'!$A$1:$AF$1,0))))*$A$1),'Calcs - ACA values'!P141*$A$1)</f>
        <v>410</v>
      </c>
      <c r="S141" s="27">
        <f>IFERROR(INDEX('APT Data'!$A139:$AF139,MATCH('Calcs - New values'!S$3,'APT Data'!$A$1:$AF$1,0))+((('Calcs - ACA values'!Q141)-(INDEX('APT Data'!$A139:$AF139,MATCH('Calcs - New values'!S$3,'APT Data'!$A$1:$AF$1,0))))*$A$1),'Calcs - ACA values'!Q141*$A$1)</f>
        <v>580</v>
      </c>
      <c r="T141" s="27">
        <f>IFERROR(INDEX('APT Data'!$A139:$AF139,MATCH('Calcs - New values'!T$3,'APT Data'!$A$1:$AF$1,0))+((('Calcs - ACA values'!R141)-(INDEX('APT Data'!$A139:$AF139,MATCH('Calcs - New values'!T$3,'APT Data'!$A$1:$AF$1,0))))*$A$1),'Calcs - ACA values'!R141*$A$1)</f>
        <v>260</v>
      </c>
      <c r="U141" s="27">
        <f>IFERROR(INDEX('APT Data'!$A139:$AF139,MATCH('Calcs - New values'!U$3,'APT Data'!$A$1:$AF$1,0))+((('Calcs - ACA values'!S141)-(INDEX('APT Data'!$A139:$AF139,MATCH('Calcs - New values'!U$3,'APT Data'!$A$1:$AF$1,0))))*$A$1),'Calcs - ACA values'!S141*$A$1)</f>
        <v>415</v>
      </c>
      <c r="V141" s="27">
        <f>IFERROR(INDEX('APT Data'!$A139:$AF139,MATCH('Calcs - New values'!V$3,'APT Data'!$A$1:$AF$1,0))+((('Calcs - ACA values'!T141)-(INDEX('APT Data'!$A139:$AF139,MATCH('Calcs - New values'!V$3,'APT Data'!$A$1:$AF$1,0))))*$A$1),'Calcs - ACA values'!T141*$A$1)</f>
        <v>215</v>
      </c>
      <c r="W141" s="27">
        <f>IFERROR(INDEX('APT Data'!$A139:$AF139,MATCH('Calcs - New values'!W$3,'APT Data'!$A$1:$AF$1,0))+((('Calcs - ACA values'!U141)-(INDEX('APT Data'!$A139:$AF139,MATCH('Calcs - New values'!W$3,'APT Data'!$A$1:$AF$1,0))))*$A$1),'Calcs - ACA values'!U141*$A$1)</f>
        <v>310</v>
      </c>
      <c r="X141" s="27">
        <f>IFERROR(INDEX('APT Data'!$A139:$AF139,MATCH('Calcs - New values'!X$3,'APT Data'!$A$1:$AF$1,0))+((('Calcs - ACA values'!V141)-(INDEX('APT Data'!$A139:$AF139,MATCH('Calcs - New values'!X$3,'APT Data'!$A$1:$AF$1,0))))*$A$1),'Calcs - ACA values'!V141*$A$1)</f>
        <v>1095</v>
      </c>
      <c r="Y141" s="27">
        <f>IFERROR(INDEX('APT Data'!$A139:$AF139,MATCH('Calcs - New values'!Y$3,'APT Data'!$A$1:$AF$1,0))+((('Calcs - ACA values'!W141)-(INDEX('APT Data'!$A139:$AF139,MATCH('Calcs - New values'!Y$3,'APT Data'!$A$1:$AF$1,0))))*$A$1),'Calcs - ACA values'!W141*$A$1)</f>
        <v>1660</v>
      </c>
      <c r="Z141" s="27">
        <f>IFERROR(INDEX('APT Data'!$A139:$AF139,MATCH('Calcs - New values'!Z$3,'APT Data'!$A$1:$AF$1,0))+((('Calcs - ACA values'!X141)-(INDEX('APT Data'!$A139:$AF139,MATCH('Calcs - New values'!Z$3,'APT Data'!$A$1:$AF$1,0))))*$A$1),'Calcs - ACA values'!X141*$A$1)</f>
        <v>550</v>
      </c>
      <c r="AA141" s="27">
        <f>IFERROR(INDEX('APT Data'!$A139:$AF139,MATCH('Calcs - New values'!AA$3,'APT Data'!$A$1:$AF$1,0))+((('Calcs - ACA values'!Y141)-(INDEX('APT Data'!$A139:$AF139,MATCH('Calcs - New values'!AA$3,'APT Data'!$A$1:$AF$1,0))))*$A$1),'Calcs - ACA values'!Y141*$A$1)</f>
        <v>1485</v>
      </c>
      <c r="AB141" s="27">
        <f>IFERROR(INDEX('APT Data'!$A139:$AF139,MATCH('Calcs - New values'!AB$3,'APT Data'!$A$1:$AF$1,0))+((('Calcs - ACA values'!Z141)-(INDEX('APT Data'!$A139:$AF139,MATCH('Calcs - New values'!AB$3,'APT Data'!$A$1:$AF$1,0))))*$A$1),'Calcs - ACA values'!Z141*$A$1)</f>
        <v>117800</v>
      </c>
      <c r="AC141" s="27">
        <f>IFERROR(INDEX('APT Data'!$A139:$AF139,MATCH('Calcs - New values'!AC$3,'APT Data'!$A$1:$AF$1,0))+((('Calcs - ACA values'!AA141)-(INDEX('APT Data'!$A139:$AF139,MATCH('Calcs - New values'!AC$3,'APT Data'!$A$1:$AF$1,0))))*$A$1),'Calcs - ACA values'!AA141*$A$1)</f>
        <v>117800</v>
      </c>
      <c r="AD141" s="27">
        <f>IFERROR(INDEX('APT Data'!$A139:$AF139,MATCH('Calcs - New values'!AD$3,'APT Data'!$A$1:$AF$1,0))+((('Calcs - ACA values'!AB141)-(INDEX('APT Data'!$A139:$AF139,MATCH('Calcs - New values'!AD$3,'APT Data'!$A$1:$AF$1,0))))*$A$1),'Calcs - ACA values'!AB141*$A$1)</f>
        <v>45000</v>
      </c>
      <c r="AE141" s="27">
        <f>IFERROR(INDEX('APT Data'!$A139:$AF139,MATCH('Calcs - New values'!AE$3,'APT Data'!$A$1:$AF$1,0))+((('Calcs - ACA values'!AC141)-(INDEX('APT Data'!$A139:$AF139,MATCH('Calcs - New values'!AE$3,'APT Data'!$A$1:$AF$1,0))))*$A$1),'Calcs - ACA values'!AC141*$A$1)</f>
        <v>70000</v>
      </c>
      <c r="AF141" s="27">
        <f>IFERROR(INDEX('APT Data'!$A139:$AF139,MATCH('Calcs - New values'!AF$3,'APT Data'!$A$1:$AF$1,0))+((('Calcs - ACA values'!AD141)-(INDEX('APT Data'!$A139:$AF139,MATCH('Calcs - New values'!AF$3,'APT Data'!$A$1:$AF$1,0))))*$A$1),'Calcs - ACA values'!AD141*$A$1)</f>
        <v>0</v>
      </c>
      <c r="AG141" s="27">
        <f>IFERROR(INDEX('APT Data'!$A139:$AF139,MATCH('Calcs - New values'!AG$3,'APT Data'!$A$1:$AF$1,0))+((('Calcs - ACA values'!AE141)-(INDEX('APT Data'!$A139:$AF139,MATCH('Calcs - New values'!AG$3,'APT Data'!$A$1:$AF$1,0))))*$A$1),'Calcs - ACA values'!AE141*$A$1)</f>
        <v>900</v>
      </c>
      <c r="AH141" s="27">
        <f>IFERROR(INDEX('APT Data'!$A139:$AF139,MATCH('Calcs - New values'!AH$3,'APT Data'!$A$1:$AF$1,0))+((('Calcs - ACA values'!AF141)-(INDEX('APT Data'!$A139:$AF139,MATCH('Calcs - New values'!AH$3,'APT Data'!$A$1:$AF$1,0))))*$A$1),'Calcs - ACA values'!AF141*$A$1)</f>
        <v>1290</v>
      </c>
    </row>
    <row r="142" spans="1:34" x14ac:dyDescent="0.35">
      <c r="A142" s="11">
        <v>916</v>
      </c>
      <c r="B142" s="11" t="b">
        <f>A142='Calcs - ACA values'!A142</f>
        <v>1</v>
      </c>
      <c r="C142" s="11" t="b">
        <f>A142='APT Data'!A140</f>
        <v>1</v>
      </c>
      <c r="D142" s="18" t="s">
        <v>143</v>
      </c>
      <c r="E142" s="27">
        <f>IFERROR(INDEX('APT Data'!$A140:$AF140,MATCH('Calcs - New values'!E$3,'APT Data'!$A$1:$AF$1,0))+((('Calcs - ACA values'!C142)-(INDEX('APT Data'!$A140:$AF140,MATCH('Calcs - New values'!E$3,'APT Data'!$A$1:$AF$1,0))))*$A$1),'Calcs - ACA values'!C142*$A$1)</f>
        <v>3142.640367</v>
      </c>
      <c r="F142" s="27">
        <f>IFERROR(INDEX('APT Data'!$A140:$AF140,MATCH('Calcs - New values'!F$3,'APT Data'!$A$1:$AF$1,0))+((('Calcs - ACA values'!D142)-(INDEX('APT Data'!$A140:$AF140,MATCH('Calcs - New values'!F$3,'APT Data'!$A$1:$AF$1,0))))*$A$1),'Calcs - ACA values'!D142*$A$1)</f>
        <v>4431.700116</v>
      </c>
      <c r="G142" s="27">
        <f>IFERROR(INDEX('APT Data'!$A140:$AF140,MATCH('Calcs - New values'!G$3,'APT Data'!$A$1:$AF$1,0))+((('Calcs - ACA values'!E142)-(INDEX('APT Data'!$A140:$AF140,MATCH('Calcs - New values'!G$3,'APT Data'!$A$1:$AF$1,0))))*$A$1),'Calcs - ACA values'!E142*$A$1)</f>
        <v>4994.2197269999997</v>
      </c>
      <c r="H142" s="27">
        <f>IFERROR(INDEX('APT Data'!$A140:$AF140,MATCH('Calcs - New values'!H$3,'APT Data'!$A$1:$AF$1,0))+((('Calcs - ACA values'!F142)-(INDEX('APT Data'!$A140:$AF140,MATCH('Calcs - New values'!H$3,'APT Data'!$A$1:$AF$1,0))))*$A$1),'Calcs - ACA values'!F142*$A$1)</f>
        <v>578.61967500000003</v>
      </c>
      <c r="I142" s="27">
        <f>IFERROR(INDEX('APT Data'!$A140:$AF140,MATCH('Calcs - New values'!I$3,'APT Data'!$A$1:$AF$1,0))+((('Calcs - ACA values'!G142)-(INDEX('APT Data'!$A140:$AF140,MATCH('Calcs - New values'!I$3,'APT Data'!$A$1:$AF$1,0))))*$A$1),'Calcs - ACA values'!G142*$A$1)</f>
        <v>845.28035999999997</v>
      </c>
      <c r="J142" s="27">
        <f>IFERROR(INDEX('APT Data'!$A140:$AF140,MATCH('Calcs - New values'!J$3,'APT Data'!$A$1:$AF$1,0))+((('Calcs - ACA values'!H142)-(INDEX('APT Data'!$A140:$AF140,MATCH('Calcs - New values'!J$3,'APT Data'!$A$1:$AF$1,0))))*$A$1),'Calcs - ACA values'!H142*$A$1)</f>
        <v>462.89033999999998</v>
      </c>
      <c r="K142" s="27">
        <f>IFERROR(INDEX('APT Data'!$A140:$AF140,MATCH('Calcs - New values'!K$3,'APT Data'!$A$1:$AF$1,0))+((('Calcs - ACA values'!I142)-(INDEX('APT Data'!$A140:$AF140,MATCH('Calcs - New values'!K$3,'APT Data'!$A$1:$AF$1,0))))*$A$1),'Calcs - ACA values'!I142*$A$1)</f>
        <v>462.89033999999998</v>
      </c>
      <c r="L142" s="27">
        <f>IFERROR(INDEX('APT Data'!$A140:$AF140,MATCH('Calcs - New values'!L$3,'APT Data'!$A$1:$AF$1,0))+((('Calcs - ACA values'!J142)-(INDEX('APT Data'!$A140:$AF140,MATCH('Calcs - New values'!L$3,'APT Data'!$A$1:$AF$1,0))))*$A$1),'Calcs - ACA values'!J142*$A$1)</f>
        <v>623.89997999999991</v>
      </c>
      <c r="M142" s="27">
        <f>IFERROR(INDEX('APT Data'!$A140:$AF140,MATCH('Calcs - New values'!M$3,'APT Data'!$A$1:$AF$1,0))+((('Calcs - ACA values'!K142)-(INDEX('APT Data'!$A140:$AF140,MATCH('Calcs - New values'!M$3,'APT Data'!$A$1:$AF$1,0))))*$A$1),'Calcs - ACA values'!K142*$A$1)</f>
        <v>870.44008500000007</v>
      </c>
      <c r="N142" s="27">
        <f>IFERROR(INDEX('APT Data'!$A140:$AF140,MATCH('Calcs - New values'!N$3,'APT Data'!$A$1:$AF$1,0))+((('Calcs - ACA values'!L142)-(INDEX('APT Data'!$A140:$AF140,MATCH('Calcs - New values'!N$3,'APT Data'!$A$1:$AF$1,0))))*$A$1),'Calcs - ACA values'!L142*$A$1)</f>
        <v>477.98977500000001</v>
      </c>
      <c r="O142" s="27">
        <f>IFERROR(INDEX('APT Data'!$A140:$AF140,MATCH('Calcs - New values'!O$3,'APT Data'!$A$1:$AF$1,0))+((('Calcs - ACA values'!M142)-(INDEX('APT Data'!$A140:$AF140,MATCH('Calcs - New values'!O$3,'APT Data'!$A$1:$AF$1,0))))*$A$1),'Calcs - ACA values'!M142*$A$1)</f>
        <v>684.27972</v>
      </c>
      <c r="P142" s="27">
        <f>IFERROR(INDEX('APT Data'!$A140:$AF140,MATCH('Calcs - New values'!P$3,'APT Data'!$A$1:$AF$1,0))+((('Calcs - ACA values'!N142)-(INDEX('APT Data'!$A140:$AF140,MATCH('Calcs - New values'!P$3,'APT Data'!$A$1:$AF$1,0))))*$A$1),'Calcs - ACA values'!N142*$A$1)</f>
        <v>447.79990500000002</v>
      </c>
      <c r="Q142" s="27">
        <f>IFERROR(INDEX('APT Data'!$A140:$AF140,MATCH('Calcs - New values'!Q$3,'APT Data'!$A$1:$AF$1,0))+((('Calcs - ACA values'!O142)-(INDEX('APT Data'!$A140:$AF140,MATCH('Calcs - New values'!Q$3,'APT Data'!$A$1:$AF$1,0))))*$A$1),'Calcs - ACA values'!O142*$A$1)</f>
        <v>633.96027000000004</v>
      </c>
      <c r="R142" s="27">
        <f>IFERROR(INDEX('APT Data'!$A140:$AF140,MATCH('Calcs - New values'!R$3,'APT Data'!$A$1:$AF$1,0))+((('Calcs - ACA values'!P142)-(INDEX('APT Data'!$A140:$AF140,MATCH('Calcs - New values'!R$3,'APT Data'!$A$1:$AF$1,0))))*$A$1),'Calcs - ACA values'!P142*$A$1)</f>
        <v>412.57988999999998</v>
      </c>
      <c r="S142" s="27">
        <f>IFERROR(INDEX('APT Data'!$A140:$AF140,MATCH('Calcs - New values'!S$3,'APT Data'!$A$1:$AF$1,0))+((('Calcs - ACA values'!Q142)-(INDEX('APT Data'!$A140:$AF140,MATCH('Calcs - New values'!S$3,'APT Data'!$A$1:$AF$1,0))))*$A$1),'Calcs - ACA values'!Q142*$A$1)</f>
        <v>583.64981999999998</v>
      </c>
      <c r="T142" s="27">
        <f>IFERROR(INDEX('APT Data'!$A140:$AF140,MATCH('Calcs - New values'!T$3,'APT Data'!$A$1:$AF$1,0))+((('Calcs - ACA values'!R142)-(INDEX('APT Data'!$A140:$AF140,MATCH('Calcs - New values'!T$3,'APT Data'!$A$1:$AF$1,0))))*$A$1),'Calcs - ACA values'!R142*$A$1)</f>
        <v>261.63954000000001</v>
      </c>
      <c r="U142" s="27">
        <f>IFERROR(INDEX('APT Data'!$A140:$AF140,MATCH('Calcs - New values'!U$3,'APT Data'!$A$1:$AF$1,0))+((('Calcs - ACA values'!S142)-(INDEX('APT Data'!$A140:$AF140,MATCH('Calcs - New values'!U$3,'APT Data'!$A$1:$AF$1,0))))*$A$1),'Calcs - ACA values'!S142*$A$1)</f>
        <v>417.61003500000004</v>
      </c>
      <c r="V142" s="27">
        <f>IFERROR(INDEX('APT Data'!$A140:$AF140,MATCH('Calcs - New values'!V$3,'APT Data'!$A$1:$AF$1,0))+((('Calcs - ACA values'!T142)-(INDEX('APT Data'!$A140:$AF140,MATCH('Calcs - New values'!V$3,'APT Data'!$A$1:$AF$1,0))))*$A$1),'Calcs - ACA values'!T142*$A$1)</f>
        <v>216.350235</v>
      </c>
      <c r="W142" s="27">
        <f>IFERROR(INDEX('APT Data'!$A140:$AF140,MATCH('Calcs - New values'!W$3,'APT Data'!$A$1:$AF$1,0))+((('Calcs - ACA values'!U142)-(INDEX('APT Data'!$A140:$AF140,MATCH('Calcs - New values'!W$3,'APT Data'!$A$1:$AF$1,0))))*$A$1),'Calcs - ACA values'!U142*$A$1)</f>
        <v>311.94998999999996</v>
      </c>
      <c r="X142" s="27">
        <f>IFERROR(INDEX('APT Data'!$A140:$AF140,MATCH('Calcs - New values'!X$3,'APT Data'!$A$1:$AF$1,0))+((('Calcs - ACA values'!V142)-(INDEX('APT Data'!$A140:$AF140,MATCH('Calcs - New values'!X$3,'APT Data'!$A$1:$AF$1,0))))*$A$1),'Calcs - ACA values'!V142*$A$1)</f>
        <v>1101.8897550000002</v>
      </c>
      <c r="Y142" s="27">
        <f>IFERROR(INDEX('APT Data'!$A140:$AF140,MATCH('Calcs - New values'!Y$3,'APT Data'!$A$1:$AF$1,0))+((('Calcs - ACA values'!W142)-(INDEX('APT Data'!$A140:$AF140,MATCH('Calcs - New values'!Y$3,'APT Data'!$A$1:$AF$1,0))))*$A$1),'Calcs - ACA values'!W142*$A$1)</f>
        <v>1670.4401400000002</v>
      </c>
      <c r="Z142" s="27">
        <f>IFERROR(INDEX('APT Data'!$A140:$AF140,MATCH('Calcs - New values'!Z$3,'APT Data'!$A$1:$AF$1,0))+((('Calcs - ACA values'!X142)-(INDEX('APT Data'!$A140:$AF140,MATCH('Calcs - New values'!Z$3,'APT Data'!$A$1:$AF$1,0))))*$A$1),'Calcs - ACA values'!X142*$A$1)</f>
        <v>553.45995000000005</v>
      </c>
      <c r="AA142" s="27">
        <f>IFERROR(INDEX('APT Data'!$A140:$AF140,MATCH('Calcs - New values'!AA$3,'APT Data'!$A$1:$AF$1,0))+((('Calcs - ACA values'!Y142)-(INDEX('APT Data'!$A140:$AF140,MATCH('Calcs - New values'!AA$3,'APT Data'!$A$1:$AF$1,0))))*$A$1),'Calcs - ACA values'!Y142*$A$1)</f>
        <v>1494.3400649999999</v>
      </c>
      <c r="AB142" s="27">
        <f>IFERROR(INDEX('APT Data'!$A140:$AF140,MATCH('Calcs - New values'!AB$3,'APT Data'!$A$1:$AF$1,0))+((('Calcs - ACA values'!Z142)-(INDEX('APT Data'!$A140:$AF140,MATCH('Calcs - New values'!AB$3,'APT Data'!$A$1:$AF$1,0))))*$A$1),'Calcs - ACA values'!Z142*$A$1)</f>
        <v>118540.9602</v>
      </c>
      <c r="AC142" s="27">
        <f>IFERROR(INDEX('APT Data'!$A140:$AF140,MATCH('Calcs - New values'!AC$3,'APT Data'!$A$1:$AF$1,0))+((('Calcs - ACA values'!AA142)-(INDEX('APT Data'!$A140:$AF140,MATCH('Calcs - New values'!AC$3,'APT Data'!$A$1:$AF$1,0))))*$A$1),'Calcs - ACA values'!AA142*$A$1)</f>
        <v>118540.9602</v>
      </c>
      <c r="AD142" s="27">
        <f>IFERROR(INDEX('APT Data'!$A140:$AF140,MATCH('Calcs - New values'!AD$3,'APT Data'!$A$1:$AF$1,0))+((('Calcs - ACA values'!AB142)-(INDEX('APT Data'!$A140:$AF140,MATCH('Calcs - New values'!AD$3,'APT Data'!$A$1:$AF$1,0))))*$A$1),'Calcs - ACA values'!AB142*$A$1)</f>
        <v>45283.05</v>
      </c>
      <c r="AE142" s="27">
        <f>IFERROR(INDEX('APT Data'!$A140:$AF140,MATCH('Calcs - New values'!AE$3,'APT Data'!$A$1:$AF$1,0))+((('Calcs - ACA values'!AC142)-(INDEX('APT Data'!$A140:$AF140,MATCH('Calcs - New values'!AE$3,'APT Data'!$A$1:$AF$1,0))))*$A$1),'Calcs - ACA values'!AC142*$A$1)</f>
        <v>74968.604999999996</v>
      </c>
      <c r="AF142" s="27">
        <f>IFERROR(INDEX('APT Data'!$A140:$AF140,MATCH('Calcs - New values'!AF$3,'APT Data'!$A$1:$AF$1,0))+((('Calcs - ACA values'!AD142)-(INDEX('APT Data'!$A140:$AF140,MATCH('Calcs - New values'!AF$3,'APT Data'!$A$1:$AF$1,0))))*$A$1),'Calcs - ACA values'!AD142*$A$1)</f>
        <v>0</v>
      </c>
      <c r="AG142" s="27">
        <f>IFERROR(INDEX('APT Data'!$A140:$AF140,MATCH('Calcs - New values'!AG$3,'APT Data'!$A$1:$AF$1,0))+((('Calcs - ACA values'!AE142)-(INDEX('APT Data'!$A140:$AF140,MATCH('Calcs - New values'!AG$3,'APT Data'!$A$1:$AF$1,0))))*$A$1),'Calcs - ACA values'!AE142*$A$1)</f>
        <v>905.66009999999994</v>
      </c>
      <c r="AH142" s="27">
        <f>IFERROR(INDEX('APT Data'!$A140:$AF140,MATCH('Calcs - New values'!AH$3,'APT Data'!$A$1:$AF$1,0))+((('Calcs - ACA values'!AF142)-(INDEX('APT Data'!$A140:$AF140,MATCH('Calcs - New values'!AH$3,'APT Data'!$A$1:$AF$1,0))))*$A$1),'Calcs - ACA values'!AF142*$A$1)</f>
        <v>1298.1104099999998</v>
      </c>
    </row>
    <row r="143" spans="1:34" x14ac:dyDescent="0.35">
      <c r="A143" s="11">
        <v>919</v>
      </c>
      <c r="B143" s="11" t="b">
        <f>A143='Calcs - ACA values'!A143</f>
        <v>1</v>
      </c>
      <c r="C143" s="11" t="b">
        <f>A143='APT Data'!A141</f>
        <v>1</v>
      </c>
      <c r="D143" s="18" t="s">
        <v>144</v>
      </c>
      <c r="E143" s="27">
        <f>IFERROR(INDEX('APT Data'!$A141:$AF141,MATCH('Calcs - New values'!E$3,'APT Data'!$A$1:$AF$1,0))+((('Calcs - ACA values'!C143)-(INDEX('APT Data'!$A141:$AF141,MATCH('Calcs - New values'!E$3,'APT Data'!$A$1:$AF$1,0))))*$A$1),'Calcs - ACA values'!C143*$A$1)</f>
        <v>3185.8045437602309</v>
      </c>
      <c r="F143" s="27">
        <f>IFERROR(INDEX('APT Data'!$A141:$AF141,MATCH('Calcs - New values'!F$3,'APT Data'!$A$1:$AF$1,0))+((('Calcs - ACA values'!D143)-(INDEX('APT Data'!$A141:$AF141,MATCH('Calcs - New values'!F$3,'APT Data'!$A$1:$AF$1,0))))*$A$1),'Calcs - ACA values'!D143*$A$1)</f>
        <v>4461.7003588663038</v>
      </c>
      <c r="G143" s="27">
        <f>IFERROR(INDEX('APT Data'!$A141:$AF141,MATCH('Calcs - New values'!G$3,'APT Data'!$A$1:$AF$1,0))+((('Calcs - ACA values'!E143)-(INDEX('APT Data'!$A141:$AF141,MATCH('Calcs - New values'!G$3,'APT Data'!$A$1:$AF$1,0))))*$A$1),'Calcs - ACA values'!E143*$A$1)</f>
        <v>5831.337976927457</v>
      </c>
      <c r="H143" s="27">
        <f>IFERROR(INDEX('APT Data'!$A141:$AF141,MATCH('Calcs - New values'!H$3,'APT Data'!$A$1:$AF$1,0))+((('Calcs - ACA values'!F143)-(INDEX('APT Data'!$A141:$AF141,MATCH('Calcs - New values'!H$3,'APT Data'!$A$1:$AF$1,0))))*$A$1),'Calcs - ACA values'!F143*$A$1)</f>
        <v>577.68525</v>
      </c>
      <c r="I143" s="27">
        <f>IFERROR(INDEX('APT Data'!$A141:$AF141,MATCH('Calcs - New values'!I$3,'APT Data'!$A$1:$AF$1,0))+((('Calcs - ACA values'!G143)-(INDEX('APT Data'!$A141:$AF141,MATCH('Calcs - New values'!I$3,'APT Data'!$A$1:$AF$1,0))))*$A$1),'Calcs - ACA values'!G143*$A$1)</f>
        <v>843.92280000000005</v>
      </c>
      <c r="J143" s="27">
        <f>IFERROR(INDEX('APT Data'!$A141:$AF141,MATCH('Calcs - New values'!J$3,'APT Data'!$A$1:$AF$1,0))+((('Calcs - ACA values'!H143)-(INDEX('APT Data'!$A141:$AF141,MATCH('Calcs - New values'!J$3,'APT Data'!$A$1:$AF$1,0))))*$A$1),'Calcs - ACA values'!H143*$A$1)</f>
        <v>1301.8908602214487</v>
      </c>
      <c r="K143" s="27">
        <f>IFERROR(INDEX('APT Data'!$A141:$AF141,MATCH('Calcs - New values'!K$3,'APT Data'!$A$1:$AF$1,0))+((('Calcs - ACA values'!I143)-(INDEX('APT Data'!$A141:$AF141,MATCH('Calcs - New values'!K$3,'APT Data'!$A$1:$AF$1,0))))*$A$1),'Calcs - ACA values'!I143*$A$1)</f>
        <v>462.14819999999997</v>
      </c>
      <c r="L143" s="27">
        <f>IFERROR(INDEX('APT Data'!$A141:$AF141,MATCH('Calcs - New values'!L$3,'APT Data'!$A$1:$AF$1,0))+((('Calcs - ACA values'!J143)-(INDEX('APT Data'!$A141:$AF141,MATCH('Calcs - New values'!L$3,'APT Data'!$A$1:$AF$1,0))))*$A$1),'Calcs - ACA values'!J143*$A$1)</f>
        <v>212.47617501594092</v>
      </c>
      <c r="M143" s="27">
        <f>IFERROR(INDEX('APT Data'!$A141:$AF141,MATCH('Calcs - New values'!M$3,'APT Data'!$A$1:$AF$1,0))+((('Calcs - ACA values'!K143)-(INDEX('APT Data'!$A141:$AF141,MATCH('Calcs - New values'!M$3,'APT Data'!$A$1:$AF$1,0))))*$A$1),'Calcs - ACA values'!K143*$A$1)</f>
        <v>1581.4727163076093</v>
      </c>
      <c r="N143" s="27">
        <f>IFERROR(INDEX('APT Data'!$A141:$AF141,MATCH('Calcs - New values'!N$3,'APT Data'!$A$1:$AF$1,0))+((('Calcs - ACA values'!L143)-(INDEX('APT Data'!$A141:$AF141,MATCH('Calcs - New values'!N$3,'APT Data'!$A$1:$AF$1,0))))*$A$1),'Calcs - ACA values'!L143*$A$1)</f>
        <v>197.29902501594091</v>
      </c>
      <c r="O143" s="27">
        <f>IFERROR(INDEX('APT Data'!$A141:$AF141,MATCH('Calcs - New values'!O$3,'APT Data'!$A$1:$AF$1,0))+((('Calcs - ACA values'!M143)-(INDEX('APT Data'!$A141:$AF141,MATCH('Calcs - New values'!O$3,'APT Data'!$A$1:$AF$1,0))))*$A$1),'Calcs - ACA values'!M143*$A$1)</f>
        <v>1562.1087663076103</v>
      </c>
      <c r="P143" s="27">
        <f>IFERROR(INDEX('APT Data'!$A141:$AF141,MATCH('Calcs - New values'!P$3,'APT Data'!$A$1:$AF$1,0))+((('Calcs - ACA values'!N143)-(INDEX('APT Data'!$A141:$AF141,MATCH('Calcs - New values'!P$3,'APT Data'!$A$1:$AF$1,0))))*$A$1),'Calcs - ACA values'!N143*$A$1)</f>
        <v>178.17480233876407</v>
      </c>
      <c r="Q143" s="27">
        <f>IFERROR(INDEX('APT Data'!$A141:$AF141,MATCH('Calcs - New values'!Q$3,'APT Data'!$A$1:$AF$1,0))+((('Calcs - ACA values'!O143)-(INDEX('APT Data'!$A141:$AF141,MATCH('Calcs - New values'!Q$3,'APT Data'!$A$1:$AF$1,0))))*$A$1),'Calcs - ACA values'!O143*$A$1)</f>
        <v>1085.9404760591599</v>
      </c>
      <c r="R143" s="27">
        <f>IFERROR(INDEX('APT Data'!$A141:$AF141,MATCH('Calcs - New values'!R$3,'APT Data'!$A$1:$AF$1,0))+((('Calcs - ACA values'!P143)-(INDEX('APT Data'!$A141:$AF141,MATCH('Calcs - New values'!R$3,'APT Data'!$A$1:$AF$1,0))))*$A$1),'Calcs - ACA values'!P143*$A$1)</f>
        <v>174.51135233876406</v>
      </c>
      <c r="S143" s="27">
        <f>IFERROR(INDEX('APT Data'!$A141:$AF141,MATCH('Calcs - New values'!S$3,'APT Data'!$A$1:$AF$1,0))+((('Calcs - ACA values'!Q143)-(INDEX('APT Data'!$A141:$AF141,MATCH('Calcs - New values'!S$3,'APT Data'!$A$1:$AF$1,0))))*$A$1),'Calcs - ACA values'!Q143*$A$1)</f>
        <v>295.80134971449417</v>
      </c>
      <c r="T143" s="27">
        <f>IFERROR(INDEX('APT Data'!$A141:$AF141,MATCH('Calcs - New values'!T$3,'APT Data'!$A$1:$AF$1,0))+((('Calcs - ACA values'!R143)-(INDEX('APT Data'!$A141:$AF141,MATCH('Calcs - New values'!T$3,'APT Data'!$A$1:$AF$1,0))))*$A$1),'Calcs - ACA values'!R143*$A$1)</f>
        <v>111.06380824354427</v>
      </c>
      <c r="U143" s="27">
        <f>IFERROR(INDEX('APT Data'!$A141:$AF141,MATCH('Calcs - New values'!U$3,'APT Data'!$A$1:$AF$1,0))+((('Calcs - ACA values'!S143)-(INDEX('APT Data'!$A141:$AF141,MATCH('Calcs - New values'!U$3,'APT Data'!$A$1:$AF$1,0))))*$A$1),'Calcs - ACA values'!S143*$A$1)</f>
        <v>278.53079948300109</v>
      </c>
      <c r="V143" s="27">
        <f>IFERROR(INDEX('APT Data'!$A141:$AF141,MATCH('Calcs - New values'!V$3,'APT Data'!$A$1:$AF$1,0))+((('Calcs - ACA values'!T143)-(INDEX('APT Data'!$A141:$AF141,MATCH('Calcs - New values'!V$3,'APT Data'!$A$1:$AF$1,0))))*$A$1),'Calcs - ACA values'!T143*$A$1)</f>
        <v>48.524909861100625</v>
      </c>
      <c r="W143" s="27">
        <f>IFERROR(INDEX('APT Data'!$A141:$AF141,MATCH('Calcs - New values'!W$3,'APT Data'!$A$1:$AF$1,0))+((('Calcs - ACA values'!U143)-(INDEX('APT Data'!$A141:$AF141,MATCH('Calcs - New values'!W$3,'APT Data'!$A$1:$AF$1,0))))*$A$1),'Calcs - ACA values'!U143*$A$1)</f>
        <v>135.45098008253939</v>
      </c>
      <c r="X143" s="27">
        <f>IFERROR(INDEX('APT Data'!$A141:$AF141,MATCH('Calcs - New values'!X$3,'APT Data'!$A$1:$AF$1,0))+((('Calcs - ACA values'!V143)-(INDEX('APT Data'!$A141:$AF141,MATCH('Calcs - New values'!X$3,'APT Data'!$A$1:$AF$1,0))))*$A$1),'Calcs - ACA values'!V143*$A$1)</f>
        <v>408.34789790954858</v>
      </c>
      <c r="Y143" s="27">
        <f>IFERROR(INDEX('APT Data'!$A141:$AF141,MATCH('Calcs - New values'!Y$3,'APT Data'!$A$1:$AF$1,0))+((('Calcs - ACA values'!W143)-(INDEX('APT Data'!$A141:$AF141,MATCH('Calcs - New values'!Y$3,'APT Data'!$A$1:$AF$1,0))))*$A$1),'Calcs - ACA values'!W143*$A$1)</f>
        <v>820.29826748385085</v>
      </c>
      <c r="Z143" s="27">
        <f>IFERROR(INDEX('APT Data'!$A141:$AF141,MATCH('Calcs - New values'!Z$3,'APT Data'!$A$1:$AF$1,0))+((('Calcs - ACA values'!X143)-(INDEX('APT Data'!$A141:$AF141,MATCH('Calcs - New values'!Z$3,'APT Data'!$A$1:$AF$1,0))))*$A$1),'Calcs - ACA values'!X143*$A$1)</f>
        <v>327.51829416610383</v>
      </c>
      <c r="AA143" s="27">
        <f>IFERROR(INDEX('APT Data'!$A141:$AF141,MATCH('Calcs - New values'!AA$3,'APT Data'!$A$1:$AF$1,0))+((('Calcs - ACA values'!Y143)-(INDEX('APT Data'!$A141:$AF141,MATCH('Calcs - New values'!AA$3,'APT Data'!$A$1:$AF$1,0))))*$A$1),'Calcs - ACA values'!Y143*$A$1)</f>
        <v>1915.1175421087376</v>
      </c>
      <c r="AB143" s="27">
        <f>IFERROR(INDEX('APT Data'!$A141:$AF141,MATCH('Calcs - New values'!AB$3,'APT Data'!$A$1:$AF$1,0))+((('Calcs - ACA values'!Z143)-(INDEX('APT Data'!$A141:$AF141,MATCH('Calcs - New values'!AB$3,'APT Data'!$A$1:$AF$1,0))))*$A$1),'Calcs - ACA values'!Z143*$A$1)</f>
        <v>165636.20958579343</v>
      </c>
      <c r="AC143" s="27">
        <f>IFERROR(INDEX('APT Data'!$A141:$AF141,MATCH('Calcs - New values'!AC$3,'APT Data'!$A$1:$AF$1,0))+((('Calcs - ACA values'!AA143)-(INDEX('APT Data'!$A141:$AF141,MATCH('Calcs - New values'!AC$3,'APT Data'!$A$1:$AF$1,0))))*$A$1),'Calcs - ACA values'!AA143*$A$1)</f>
        <v>167301.12599999999</v>
      </c>
      <c r="AD143" s="27">
        <f>IFERROR(INDEX('APT Data'!$A141:$AF141,MATCH('Calcs - New values'!AD$3,'APT Data'!$A$1:$AF$1,0))+((('Calcs - ACA values'!AB143)-(INDEX('APT Data'!$A141:$AF141,MATCH('Calcs - New values'!AD$3,'APT Data'!$A$1:$AF$1,0))))*$A$1),'Calcs - ACA values'!AB143*$A$1)</f>
        <v>4710.1500000000005</v>
      </c>
      <c r="AE143" s="27">
        <f>IFERROR(INDEX('APT Data'!$A141:$AF141,MATCH('Calcs - New values'!AE$3,'APT Data'!$A$1:$AF$1,0))+((('Calcs - ACA values'!AC143)-(INDEX('APT Data'!$A141:$AF141,MATCH('Calcs - New values'!AE$3,'APT Data'!$A$1:$AF$1,0))))*$A$1),'Calcs - ACA values'!AC143*$A$1)</f>
        <v>95881.5</v>
      </c>
      <c r="AF143" s="27">
        <f>IFERROR(INDEX('APT Data'!$A141:$AF141,MATCH('Calcs - New values'!AF$3,'APT Data'!$A$1:$AF$1,0))+((('Calcs - ACA values'!AD143)-(INDEX('APT Data'!$A141:$AF141,MATCH('Calcs - New values'!AF$3,'APT Data'!$A$1:$AF$1,0))))*$A$1),'Calcs - ACA values'!AD143*$A$1)</f>
        <v>1780.6930320983352</v>
      </c>
      <c r="AG143" s="27">
        <f>IFERROR(INDEX('APT Data'!$A141:$AF141,MATCH('Calcs - New values'!AG$3,'APT Data'!$A$1:$AF$1,0))+((('Calcs - ACA values'!AE143)-(INDEX('APT Data'!$A141:$AF141,MATCH('Calcs - New values'!AG$3,'APT Data'!$A$1:$AF$1,0))))*$A$1),'Calcs - ACA values'!AE143*$A$1)</f>
        <v>1701.1308177710193</v>
      </c>
      <c r="AH143" s="27">
        <f>IFERROR(INDEX('APT Data'!$A141:$AF141,MATCH('Calcs - New values'!AH$3,'APT Data'!$A$1:$AF$1,0))+((('Calcs - ACA values'!AF143)-(INDEX('APT Data'!$A141:$AF141,MATCH('Calcs - New values'!AH$3,'APT Data'!$A$1:$AF$1,0))))*$A$1),'Calcs - ACA values'!AF143*$A$1)</f>
        <v>3170.1937710192528</v>
      </c>
    </row>
    <row r="144" spans="1:34" x14ac:dyDescent="0.35">
      <c r="A144" s="11">
        <v>921</v>
      </c>
      <c r="B144" s="11" t="b">
        <f>A144='Calcs - ACA values'!A144</f>
        <v>1</v>
      </c>
      <c r="C144" s="11" t="b">
        <f>A144='APT Data'!A142</f>
        <v>1</v>
      </c>
      <c r="D144" s="18" t="s">
        <v>145</v>
      </c>
      <c r="E144" s="27">
        <f>IFERROR(INDEX('APT Data'!$A142:$AF142,MATCH('Calcs - New values'!E$3,'APT Data'!$A$1:$AF$1,0))+((('Calcs - ACA values'!C144)-(INDEX('APT Data'!$A142:$AF142,MATCH('Calcs - New values'!E$3,'APT Data'!$A$1:$AF$1,0))))*$A$1),'Calcs - ACA values'!C144*$A$1)</f>
        <v>3167.022168</v>
      </c>
      <c r="F144" s="27">
        <f>IFERROR(INDEX('APT Data'!$A142:$AF142,MATCH('Calcs - New values'!F$3,'APT Data'!$A$1:$AF$1,0))+((('Calcs - ACA values'!D144)-(INDEX('APT Data'!$A142:$AF142,MATCH('Calcs - New values'!F$3,'APT Data'!$A$1:$AF$1,0))))*$A$1),'Calcs - ACA values'!D144*$A$1)</f>
        <v>4466.0360639999999</v>
      </c>
      <c r="G144" s="27">
        <f>IFERROR(INDEX('APT Data'!$A142:$AF142,MATCH('Calcs - New values'!G$3,'APT Data'!$A$1:$AF$1,0))+((('Calcs - ACA values'!E144)-(INDEX('APT Data'!$A142:$AF142,MATCH('Calcs - New values'!G$3,'APT Data'!$A$1:$AF$1,0))))*$A$1),'Calcs - ACA values'!E144*$A$1)</f>
        <v>5033.0276080000003</v>
      </c>
      <c r="H144" s="27">
        <f>IFERROR(INDEX('APT Data'!$A142:$AF142,MATCH('Calcs - New values'!H$3,'APT Data'!$A$1:$AF$1,0))+((('Calcs - ACA values'!F144)-(INDEX('APT Data'!$A142:$AF142,MATCH('Calcs - New values'!H$3,'APT Data'!$A$1:$AF$1,0))))*$A$1),'Calcs - ACA values'!F144*$A$1)</f>
        <v>583.01419999999996</v>
      </c>
      <c r="I144" s="27">
        <f>IFERROR(INDEX('APT Data'!$A142:$AF142,MATCH('Calcs - New values'!I$3,'APT Data'!$A$1:$AF$1,0))+((('Calcs - ACA values'!G144)-(INDEX('APT Data'!$A142:$AF142,MATCH('Calcs - New values'!I$3,'APT Data'!$A$1:$AF$1,0))))*$A$1),'Calcs - ACA values'!G144*$A$1)</f>
        <v>851.98943999999995</v>
      </c>
      <c r="J144" s="27">
        <f>IFERROR(INDEX('APT Data'!$A142:$AF142,MATCH('Calcs - New values'!J$3,'APT Data'!$A$1:$AF$1,0))+((('Calcs - ACA values'!H144)-(INDEX('APT Data'!$A142:$AF142,MATCH('Calcs - New values'!J$3,'APT Data'!$A$1:$AF$1,0))))*$A$1),'Calcs - ACA values'!H144*$A$1)</f>
        <v>466.95136000000002</v>
      </c>
      <c r="K144" s="27">
        <f>IFERROR(INDEX('APT Data'!$A142:$AF142,MATCH('Calcs - New values'!K$3,'APT Data'!$A$1:$AF$1,0))+((('Calcs - ACA values'!I144)-(INDEX('APT Data'!$A142:$AF142,MATCH('Calcs - New values'!K$3,'APT Data'!$A$1:$AF$1,0))))*$A$1),'Calcs - ACA values'!I144*$A$1)</f>
        <v>466.95136000000002</v>
      </c>
      <c r="L144" s="27">
        <f>IFERROR(INDEX('APT Data'!$A142:$AF142,MATCH('Calcs - New values'!L$3,'APT Data'!$A$1:$AF$1,0))+((('Calcs - ACA values'!J144)-(INDEX('APT Data'!$A142:$AF142,MATCH('Calcs - New values'!L$3,'APT Data'!$A$1:$AF$1,0))))*$A$1),'Calcs - ACA values'!J144*$A$1)</f>
        <v>628.97792000000004</v>
      </c>
      <c r="M144" s="27">
        <f>IFERROR(INDEX('APT Data'!$A142:$AF142,MATCH('Calcs - New values'!M$3,'APT Data'!$A$1:$AF$1,0))+((('Calcs - ACA values'!K144)-(INDEX('APT Data'!$A142:$AF142,MATCH('Calcs - New values'!M$3,'APT Data'!$A$1:$AF$1,0))))*$A$1),'Calcs - ACA values'!K144*$A$1)</f>
        <v>877.02484000000004</v>
      </c>
      <c r="N144" s="27">
        <f>IFERROR(INDEX('APT Data'!$A142:$AF142,MATCH('Calcs - New values'!N$3,'APT Data'!$A$1:$AF$1,0))+((('Calcs - ACA values'!L144)-(INDEX('APT Data'!$A142:$AF142,MATCH('Calcs - New values'!N$3,'APT Data'!$A$1:$AF$1,0))))*$A$1),'Calcs - ACA values'!L144*$A$1)</f>
        <v>481.9726</v>
      </c>
      <c r="O144" s="27">
        <f>IFERROR(INDEX('APT Data'!$A142:$AF142,MATCH('Calcs - New values'!O$3,'APT Data'!$A$1:$AF$1,0))+((('Calcs - ACA values'!M144)-(INDEX('APT Data'!$A142:$AF142,MATCH('Calcs - New values'!O$3,'APT Data'!$A$1:$AF$1,0))))*$A$1),'Calcs - ACA values'!M144*$A$1)</f>
        <v>689.96288000000004</v>
      </c>
      <c r="P144" s="27">
        <f>IFERROR(INDEX('APT Data'!$A142:$AF142,MATCH('Calcs - New values'!P$3,'APT Data'!$A$1:$AF$1,0))+((('Calcs - ACA values'!N144)-(INDEX('APT Data'!$A142:$AF142,MATCH('Calcs - New values'!P$3,'APT Data'!$A$1:$AF$1,0))))*$A$1),'Calcs - ACA values'!N144*$A$1)</f>
        <v>451.03012000000001</v>
      </c>
      <c r="Q144" s="27">
        <f>IFERROR(INDEX('APT Data'!$A142:$AF142,MATCH('Calcs - New values'!Q$3,'APT Data'!$A$1:$AF$1,0))+((('Calcs - ACA values'!O144)-(INDEX('APT Data'!$A142:$AF142,MATCH('Calcs - New values'!Q$3,'APT Data'!$A$1:$AF$1,0))))*$A$1),'Calcs - ACA values'!O144*$A$1)</f>
        <v>638.99207999999999</v>
      </c>
      <c r="R144" s="27">
        <f>IFERROR(INDEX('APT Data'!$A142:$AF142,MATCH('Calcs - New values'!R$3,'APT Data'!$A$1:$AF$1,0))+((('Calcs - ACA values'!P144)-(INDEX('APT Data'!$A142:$AF142,MATCH('Calcs - New values'!R$3,'APT Data'!$A$1:$AF$1,0))))*$A$1),'Calcs - ACA values'!P144*$A$1)</f>
        <v>415.98055999999997</v>
      </c>
      <c r="S144" s="27">
        <f>IFERROR(INDEX('APT Data'!$A142:$AF142,MATCH('Calcs - New values'!S$3,'APT Data'!$A$1:$AF$1,0))+((('Calcs - ACA values'!Q144)-(INDEX('APT Data'!$A142:$AF142,MATCH('Calcs - New values'!S$3,'APT Data'!$A$1:$AF$1,0))))*$A$1),'Calcs - ACA values'!Q144*$A$1)</f>
        <v>588.02128000000005</v>
      </c>
      <c r="T144" s="27">
        <f>IFERROR(INDEX('APT Data'!$A142:$AF142,MATCH('Calcs - New values'!T$3,'APT Data'!$A$1:$AF$1,0))+((('Calcs - ACA values'!R144)-(INDEX('APT Data'!$A142:$AF142,MATCH('Calcs - New values'!T$3,'APT Data'!$A$1:$AF$1,0))))*$A$1),'Calcs - ACA values'!R144*$A$1)</f>
        <v>263.96816000000001</v>
      </c>
      <c r="U144" s="27">
        <f>IFERROR(INDEX('APT Data'!$A142:$AF142,MATCH('Calcs - New values'!U$3,'APT Data'!$A$1:$AF$1,0))+((('Calcs - ACA values'!S144)-(INDEX('APT Data'!$A142:$AF142,MATCH('Calcs - New values'!U$3,'APT Data'!$A$1:$AF$1,0))))*$A$1),'Calcs - ACA values'!S144*$A$1)</f>
        <v>420.98764</v>
      </c>
      <c r="V144" s="27">
        <f>IFERROR(INDEX('APT Data'!$A142:$AF142,MATCH('Calcs - New values'!V$3,'APT Data'!$A$1:$AF$1,0))+((('Calcs - ACA values'!T144)-(INDEX('APT Data'!$A142:$AF142,MATCH('Calcs - New values'!V$3,'APT Data'!$A$1:$AF$1,0))))*$A$1),'Calcs - ACA values'!T144*$A$1)</f>
        <v>218.00443999999999</v>
      </c>
      <c r="W144" s="27">
        <f>IFERROR(INDEX('APT Data'!$A142:$AF142,MATCH('Calcs - New values'!W$3,'APT Data'!$A$1:$AF$1,0))+((('Calcs - ACA values'!U144)-(INDEX('APT Data'!$A142:$AF142,MATCH('Calcs - New values'!W$3,'APT Data'!$A$1:$AF$1,0))))*$A$1),'Calcs - ACA values'!U144*$A$1)</f>
        <v>314.03895999999997</v>
      </c>
      <c r="X144" s="27">
        <f>IFERROR(INDEX('APT Data'!$A142:$AF142,MATCH('Calcs - New values'!X$3,'APT Data'!$A$1:$AF$1,0))+((('Calcs - ACA values'!V144)-(INDEX('APT Data'!$A142:$AF142,MATCH('Calcs - New values'!X$3,'APT Data'!$A$1:$AF$1,0))))*$A$1),'Calcs - ACA values'!V144*$A$1)</f>
        <v>1110.9505200000001</v>
      </c>
      <c r="Y144" s="27">
        <f>IFERROR(INDEX('APT Data'!$A142:$AF142,MATCH('Calcs - New values'!Y$3,'APT Data'!$A$1:$AF$1,0))+((('Calcs - ACA values'!W144)-(INDEX('APT Data'!$A142:$AF142,MATCH('Calcs - New values'!Y$3,'APT Data'!$A$1:$AF$1,0))))*$A$1),'Calcs - ACA values'!W144*$A$1)</f>
        <v>1683.95056</v>
      </c>
      <c r="Z144" s="27">
        <f>IFERROR(INDEX('APT Data'!$A142:$AF142,MATCH('Calcs - New values'!Z$3,'APT Data'!$A$1:$AF$1,0))+((('Calcs - ACA values'!X144)-(INDEX('APT Data'!$A142:$AF142,MATCH('Calcs - New values'!Z$3,'APT Data'!$A$1:$AF$1,0))))*$A$1),'Calcs - ACA values'!X144*$A$1)</f>
        <v>557.97879999999998</v>
      </c>
      <c r="AA144" s="27">
        <f>IFERROR(INDEX('APT Data'!$A142:$AF142,MATCH('Calcs - New values'!AA$3,'APT Data'!$A$1:$AF$1,0))+((('Calcs - ACA values'!Y144)-(INDEX('APT Data'!$A142:$AF142,MATCH('Calcs - New values'!AA$3,'APT Data'!$A$1:$AF$1,0))))*$A$1),'Calcs - ACA values'!Y144*$A$1)</f>
        <v>1506.0027600000001</v>
      </c>
      <c r="AB144" s="27">
        <f>IFERROR(INDEX('APT Data'!$A142:$AF142,MATCH('Calcs - New values'!AB$3,'APT Data'!$A$1:$AF$1,0))+((('Calcs - ACA values'!Z144)-(INDEX('APT Data'!$A142:$AF142,MATCH('Calcs - New values'!AB$3,'APT Data'!$A$1:$AF$1,0))))*$A$1),'Calcs - ACA values'!Z144*$A$1)</f>
        <v>119468.0048</v>
      </c>
      <c r="AC144" s="27">
        <f>IFERROR(INDEX('APT Data'!$A142:$AF142,MATCH('Calcs - New values'!AC$3,'APT Data'!$A$1:$AF$1,0))+((('Calcs - ACA values'!AA144)-(INDEX('APT Data'!$A142:$AF142,MATCH('Calcs - New values'!AC$3,'APT Data'!$A$1:$AF$1,0))))*$A$1),'Calcs - ACA values'!AA144*$A$1)</f>
        <v>119468.0048</v>
      </c>
      <c r="AD144" s="27">
        <f>IFERROR(INDEX('APT Data'!$A142:$AF142,MATCH('Calcs - New values'!AD$3,'APT Data'!$A$1:$AF$1,0))+((('Calcs - ACA values'!AB144)-(INDEX('APT Data'!$A142:$AF142,MATCH('Calcs - New values'!AD$3,'APT Data'!$A$1:$AF$1,0))))*$A$1),'Calcs - ACA values'!AB144*$A$1)</f>
        <v>45637.02</v>
      </c>
      <c r="AE144" s="27">
        <f>IFERROR(INDEX('APT Data'!$A142:$AF142,MATCH('Calcs - New values'!AE$3,'APT Data'!$A$1:$AF$1,0))+((('Calcs - ACA values'!AC144)-(INDEX('APT Data'!$A142:$AF142,MATCH('Calcs - New values'!AE$3,'APT Data'!$A$1:$AF$1,0))))*$A$1),'Calcs - ACA values'!AC144*$A$1)</f>
        <v>70991.02</v>
      </c>
      <c r="AF144" s="27">
        <f>IFERROR(INDEX('APT Data'!$A142:$AF142,MATCH('Calcs - New values'!AF$3,'APT Data'!$A$1:$AF$1,0))+((('Calcs - ACA values'!AD144)-(INDEX('APT Data'!$A142:$AF142,MATCH('Calcs - New values'!AF$3,'APT Data'!$A$1:$AF$1,0))))*$A$1),'Calcs - ACA values'!AD144*$A$1)</f>
        <v>0</v>
      </c>
      <c r="AG144" s="27">
        <f>IFERROR(INDEX('APT Data'!$A142:$AF142,MATCH('Calcs - New values'!AG$3,'APT Data'!$A$1:$AF$1,0))+((('Calcs - ACA values'!AE144)-(INDEX('APT Data'!$A142:$AF142,MATCH('Calcs - New values'!AG$3,'APT Data'!$A$1:$AF$1,0))))*$A$1),'Calcs - ACA values'!AE144*$A$1)</f>
        <v>912.97439999999995</v>
      </c>
      <c r="AH144" s="27">
        <f>IFERROR(INDEX('APT Data'!$A142:$AF142,MATCH('Calcs - New values'!AH$3,'APT Data'!$A$1:$AF$1,0))+((('Calcs - ACA values'!AF144)-(INDEX('APT Data'!$A142:$AF142,MATCH('Calcs - New values'!AH$3,'APT Data'!$A$1:$AF$1,0))))*$A$1),'Calcs - ACA values'!AF144*$A$1)</f>
        <v>1308.02664</v>
      </c>
    </row>
    <row r="145" spans="1:34" x14ac:dyDescent="0.35">
      <c r="A145" s="11">
        <v>925</v>
      </c>
      <c r="B145" s="11" t="b">
        <f>A145='Calcs - ACA values'!A145</f>
        <v>1</v>
      </c>
      <c r="C145" s="11" t="b">
        <f>A145='APT Data'!A143</f>
        <v>1</v>
      </c>
      <c r="D145" s="18" t="s">
        <v>146</v>
      </c>
      <c r="E145" s="27">
        <f>IFERROR(INDEX('APT Data'!$A143:$AF143,MATCH('Calcs - New values'!E$3,'APT Data'!$A$1:$AF$1,0))+((('Calcs - ACA values'!C145)-(INDEX('APT Data'!$A143:$AF143,MATCH('Calcs - New values'!E$3,'APT Data'!$A$1:$AF$1,0))))*$A$1),'Calcs - ACA values'!C145*$A$1)</f>
        <v>3123</v>
      </c>
      <c r="F145" s="27">
        <f>IFERROR(INDEX('APT Data'!$A143:$AF143,MATCH('Calcs - New values'!F$3,'APT Data'!$A$1:$AF$1,0))+((('Calcs - ACA values'!D145)-(INDEX('APT Data'!$A143:$AF143,MATCH('Calcs - New values'!F$3,'APT Data'!$A$1:$AF$1,0))))*$A$1),'Calcs - ACA values'!D145*$A$1)</f>
        <v>4404</v>
      </c>
      <c r="G145" s="27">
        <f>IFERROR(INDEX('APT Data'!$A143:$AF143,MATCH('Calcs - New values'!G$3,'APT Data'!$A$1:$AF$1,0))+((('Calcs - ACA values'!E145)-(INDEX('APT Data'!$A143:$AF143,MATCH('Calcs - New values'!G$3,'APT Data'!$A$1:$AF$1,0))))*$A$1),'Calcs - ACA values'!E145*$A$1)</f>
        <v>4963</v>
      </c>
      <c r="H145" s="27">
        <f>IFERROR(INDEX('APT Data'!$A143:$AF143,MATCH('Calcs - New values'!H$3,'APT Data'!$A$1:$AF$1,0))+((('Calcs - ACA values'!F145)-(INDEX('APT Data'!$A143:$AF143,MATCH('Calcs - New values'!H$3,'APT Data'!$A$1:$AF$1,0))))*$A$1),'Calcs - ACA values'!F145*$A$1)</f>
        <v>575</v>
      </c>
      <c r="I145" s="27">
        <f>IFERROR(INDEX('APT Data'!$A143:$AF143,MATCH('Calcs - New values'!I$3,'APT Data'!$A$1:$AF$1,0))+((('Calcs - ACA values'!G145)-(INDEX('APT Data'!$A143:$AF143,MATCH('Calcs - New values'!I$3,'APT Data'!$A$1:$AF$1,0))))*$A$1),'Calcs - ACA values'!G145*$A$1)</f>
        <v>840</v>
      </c>
      <c r="J145" s="27">
        <f>IFERROR(INDEX('APT Data'!$A143:$AF143,MATCH('Calcs - New values'!J$3,'APT Data'!$A$1:$AF$1,0))+((('Calcs - ACA values'!H145)-(INDEX('APT Data'!$A143:$AF143,MATCH('Calcs - New values'!J$3,'APT Data'!$A$1:$AF$1,0))))*$A$1),'Calcs - ACA values'!H145*$A$1)</f>
        <v>460</v>
      </c>
      <c r="K145" s="27">
        <f>IFERROR(INDEX('APT Data'!$A143:$AF143,MATCH('Calcs - New values'!K$3,'APT Data'!$A$1:$AF$1,0))+((('Calcs - ACA values'!I145)-(INDEX('APT Data'!$A143:$AF143,MATCH('Calcs - New values'!K$3,'APT Data'!$A$1:$AF$1,0))))*$A$1),'Calcs - ACA values'!I145*$A$1)</f>
        <v>460</v>
      </c>
      <c r="L145" s="27">
        <f>IFERROR(INDEX('APT Data'!$A143:$AF143,MATCH('Calcs - New values'!L$3,'APT Data'!$A$1:$AF$1,0))+((('Calcs - ACA values'!J145)-(INDEX('APT Data'!$A143:$AF143,MATCH('Calcs - New values'!L$3,'APT Data'!$A$1:$AF$1,0))))*$A$1),'Calcs - ACA values'!J145*$A$1)</f>
        <v>620</v>
      </c>
      <c r="M145" s="27">
        <f>IFERROR(INDEX('APT Data'!$A143:$AF143,MATCH('Calcs - New values'!M$3,'APT Data'!$A$1:$AF$1,0))+((('Calcs - ACA values'!K145)-(INDEX('APT Data'!$A143:$AF143,MATCH('Calcs - New values'!M$3,'APT Data'!$A$1:$AF$1,0))))*$A$1),'Calcs - ACA values'!K145*$A$1)</f>
        <v>865</v>
      </c>
      <c r="N145" s="27">
        <f>IFERROR(INDEX('APT Data'!$A143:$AF143,MATCH('Calcs - New values'!N$3,'APT Data'!$A$1:$AF$1,0))+((('Calcs - ACA values'!L145)-(INDEX('APT Data'!$A143:$AF143,MATCH('Calcs - New values'!N$3,'APT Data'!$A$1:$AF$1,0))))*$A$1),'Calcs - ACA values'!L145*$A$1)</f>
        <v>475</v>
      </c>
      <c r="O145" s="27">
        <f>IFERROR(INDEX('APT Data'!$A143:$AF143,MATCH('Calcs - New values'!O$3,'APT Data'!$A$1:$AF$1,0))+((('Calcs - ACA values'!M145)-(INDEX('APT Data'!$A143:$AF143,MATCH('Calcs - New values'!O$3,'APT Data'!$A$1:$AF$1,0))))*$A$1),'Calcs - ACA values'!M145*$A$1)</f>
        <v>680</v>
      </c>
      <c r="P145" s="27">
        <f>IFERROR(INDEX('APT Data'!$A143:$AF143,MATCH('Calcs - New values'!P$3,'APT Data'!$A$1:$AF$1,0))+((('Calcs - ACA values'!N145)-(INDEX('APT Data'!$A143:$AF143,MATCH('Calcs - New values'!P$3,'APT Data'!$A$1:$AF$1,0))))*$A$1),'Calcs - ACA values'!N145*$A$1)</f>
        <v>445</v>
      </c>
      <c r="Q145" s="27">
        <f>IFERROR(INDEX('APT Data'!$A143:$AF143,MATCH('Calcs - New values'!Q$3,'APT Data'!$A$1:$AF$1,0))+((('Calcs - ACA values'!O145)-(INDEX('APT Data'!$A143:$AF143,MATCH('Calcs - New values'!Q$3,'APT Data'!$A$1:$AF$1,0))))*$A$1),'Calcs - ACA values'!O145*$A$1)</f>
        <v>630</v>
      </c>
      <c r="R145" s="27">
        <f>IFERROR(INDEX('APT Data'!$A143:$AF143,MATCH('Calcs - New values'!R$3,'APT Data'!$A$1:$AF$1,0))+((('Calcs - ACA values'!P145)-(INDEX('APT Data'!$A143:$AF143,MATCH('Calcs - New values'!R$3,'APT Data'!$A$1:$AF$1,0))))*$A$1),'Calcs - ACA values'!P145*$A$1)</f>
        <v>410</v>
      </c>
      <c r="S145" s="27">
        <f>IFERROR(INDEX('APT Data'!$A143:$AF143,MATCH('Calcs - New values'!S$3,'APT Data'!$A$1:$AF$1,0))+((('Calcs - ACA values'!Q145)-(INDEX('APT Data'!$A143:$AF143,MATCH('Calcs - New values'!S$3,'APT Data'!$A$1:$AF$1,0))))*$A$1),'Calcs - ACA values'!Q145*$A$1)</f>
        <v>580</v>
      </c>
      <c r="T145" s="27">
        <f>IFERROR(INDEX('APT Data'!$A143:$AF143,MATCH('Calcs - New values'!T$3,'APT Data'!$A$1:$AF$1,0))+((('Calcs - ACA values'!R145)-(INDEX('APT Data'!$A143:$AF143,MATCH('Calcs - New values'!T$3,'APT Data'!$A$1:$AF$1,0))))*$A$1),'Calcs - ACA values'!R145*$A$1)</f>
        <v>260</v>
      </c>
      <c r="U145" s="27">
        <f>IFERROR(INDEX('APT Data'!$A143:$AF143,MATCH('Calcs - New values'!U$3,'APT Data'!$A$1:$AF$1,0))+((('Calcs - ACA values'!S145)-(INDEX('APT Data'!$A143:$AF143,MATCH('Calcs - New values'!U$3,'APT Data'!$A$1:$AF$1,0))))*$A$1),'Calcs - ACA values'!S145*$A$1)</f>
        <v>415</v>
      </c>
      <c r="V145" s="27">
        <f>IFERROR(INDEX('APT Data'!$A143:$AF143,MATCH('Calcs - New values'!V$3,'APT Data'!$A$1:$AF$1,0))+((('Calcs - ACA values'!T145)-(INDEX('APT Data'!$A143:$AF143,MATCH('Calcs - New values'!V$3,'APT Data'!$A$1:$AF$1,0))))*$A$1),'Calcs - ACA values'!T145*$A$1)</f>
        <v>215</v>
      </c>
      <c r="W145" s="27">
        <f>IFERROR(INDEX('APT Data'!$A143:$AF143,MATCH('Calcs - New values'!W$3,'APT Data'!$A$1:$AF$1,0))+((('Calcs - ACA values'!U145)-(INDEX('APT Data'!$A143:$AF143,MATCH('Calcs - New values'!W$3,'APT Data'!$A$1:$AF$1,0))))*$A$1),'Calcs - ACA values'!U145*$A$1)</f>
        <v>310</v>
      </c>
      <c r="X145" s="27">
        <f>IFERROR(INDEX('APT Data'!$A143:$AF143,MATCH('Calcs - New values'!X$3,'APT Data'!$A$1:$AF$1,0))+((('Calcs - ACA values'!V145)-(INDEX('APT Data'!$A143:$AF143,MATCH('Calcs - New values'!X$3,'APT Data'!$A$1:$AF$1,0))))*$A$1),'Calcs - ACA values'!V145*$A$1)</f>
        <v>1095</v>
      </c>
      <c r="Y145" s="27">
        <f>IFERROR(INDEX('APT Data'!$A143:$AF143,MATCH('Calcs - New values'!Y$3,'APT Data'!$A$1:$AF$1,0))+((('Calcs - ACA values'!W145)-(INDEX('APT Data'!$A143:$AF143,MATCH('Calcs - New values'!Y$3,'APT Data'!$A$1:$AF$1,0))))*$A$1),'Calcs - ACA values'!W145*$A$1)</f>
        <v>1660</v>
      </c>
      <c r="Z145" s="27">
        <f>IFERROR(INDEX('APT Data'!$A143:$AF143,MATCH('Calcs - New values'!Z$3,'APT Data'!$A$1:$AF$1,0))+((('Calcs - ACA values'!X145)-(INDEX('APT Data'!$A143:$AF143,MATCH('Calcs - New values'!Z$3,'APT Data'!$A$1:$AF$1,0))))*$A$1),'Calcs - ACA values'!X145*$A$1)</f>
        <v>550</v>
      </c>
      <c r="AA145" s="27">
        <f>IFERROR(INDEX('APT Data'!$A143:$AF143,MATCH('Calcs - New values'!AA$3,'APT Data'!$A$1:$AF$1,0))+((('Calcs - ACA values'!Y145)-(INDEX('APT Data'!$A143:$AF143,MATCH('Calcs - New values'!AA$3,'APT Data'!$A$1:$AF$1,0))))*$A$1),'Calcs - ACA values'!Y145*$A$1)</f>
        <v>1485</v>
      </c>
      <c r="AB145" s="27">
        <f>IFERROR(INDEX('APT Data'!$A143:$AF143,MATCH('Calcs - New values'!AB$3,'APT Data'!$A$1:$AF$1,0))+((('Calcs - ACA values'!Z145)-(INDEX('APT Data'!$A143:$AF143,MATCH('Calcs - New values'!AB$3,'APT Data'!$A$1:$AF$1,0))))*$A$1),'Calcs - ACA values'!Z145*$A$1)</f>
        <v>117800</v>
      </c>
      <c r="AC145" s="27">
        <f>IFERROR(INDEX('APT Data'!$A143:$AF143,MATCH('Calcs - New values'!AC$3,'APT Data'!$A$1:$AF$1,0))+((('Calcs - ACA values'!AA145)-(INDEX('APT Data'!$A143:$AF143,MATCH('Calcs - New values'!AC$3,'APT Data'!$A$1:$AF$1,0))))*$A$1),'Calcs - ACA values'!AA145*$A$1)</f>
        <v>117800</v>
      </c>
      <c r="AD145" s="27">
        <f>IFERROR(INDEX('APT Data'!$A143:$AF143,MATCH('Calcs - New values'!AD$3,'APT Data'!$A$1:$AF$1,0))+((('Calcs - ACA values'!AB145)-(INDEX('APT Data'!$A143:$AF143,MATCH('Calcs - New values'!AD$3,'APT Data'!$A$1:$AF$1,0))))*$A$1),'Calcs - ACA values'!AB145*$A$1)</f>
        <v>45000</v>
      </c>
      <c r="AE145" s="27">
        <f>IFERROR(INDEX('APT Data'!$A143:$AF143,MATCH('Calcs - New values'!AE$3,'APT Data'!$A$1:$AF$1,0))+((('Calcs - ACA values'!AC145)-(INDEX('APT Data'!$A143:$AF143,MATCH('Calcs - New values'!AE$3,'APT Data'!$A$1:$AF$1,0))))*$A$1),'Calcs - ACA values'!AC145*$A$1)</f>
        <v>70000</v>
      </c>
      <c r="AF145" s="27">
        <f>IFERROR(INDEX('APT Data'!$A143:$AF143,MATCH('Calcs - New values'!AF$3,'APT Data'!$A$1:$AF$1,0))+((('Calcs - ACA values'!AD145)-(INDEX('APT Data'!$A143:$AF143,MATCH('Calcs - New values'!AF$3,'APT Data'!$A$1:$AF$1,0))))*$A$1),'Calcs - ACA values'!AD145*$A$1)</f>
        <v>0</v>
      </c>
      <c r="AG145" s="27">
        <f>IFERROR(INDEX('APT Data'!$A143:$AF143,MATCH('Calcs - New values'!AG$3,'APT Data'!$A$1:$AF$1,0))+((('Calcs - ACA values'!AE145)-(INDEX('APT Data'!$A143:$AF143,MATCH('Calcs - New values'!AG$3,'APT Data'!$A$1:$AF$1,0))))*$A$1),'Calcs - ACA values'!AE145*$A$1)</f>
        <v>900</v>
      </c>
      <c r="AH145" s="27">
        <f>IFERROR(INDEX('APT Data'!$A143:$AF143,MATCH('Calcs - New values'!AH$3,'APT Data'!$A$1:$AF$1,0))+((('Calcs - ACA values'!AF145)-(INDEX('APT Data'!$A143:$AF143,MATCH('Calcs - New values'!AH$3,'APT Data'!$A$1:$AF$1,0))))*$A$1),'Calcs - ACA values'!AF145*$A$1)</f>
        <v>1290</v>
      </c>
    </row>
    <row r="146" spans="1:34" x14ac:dyDescent="0.35">
      <c r="A146" s="11">
        <v>926</v>
      </c>
      <c r="B146" s="11" t="b">
        <f>A146='Calcs - ACA values'!A146</f>
        <v>1</v>
      </c>
      <c r="C146" s="11" t="b">
        <f>A146='APT Data'!A144</f>
        <v>1</v>
      </c>
      <c r="D146" s="18" t="s">
        <v>147</v>
      </c>
      <c r="E146" s="27">
        <f>IFERROR(INDEX('APT Data'!$A144:$AF144,MATCH('Calcs - New values'!E$3,'APT Data'!$A$1:$AF$1,0))+((('Calcs - ACA values'!C146)-(INDEX('APT Data'!$A144:$AF144,MATCH('Calcs - New values'!E$3,'APT Data'!$A$1:$AF$1,0))))*$A$1),'Calcs - ACA values'!C146*$A$1)</f>
        <v>3123</v>
      </c>
      <c r="F146" s="27">
        <f>IFERROR(INDEX('APT Data'!$A144:$AF144,MATCH('Calcs - New values'!F$3,'APT Data'!$A$1:$AF$1,0))+((('Calcs - ACA values'!D146)-(INDEX('APT Data'!$A144:$AF144,MATCH('Calcs - New values'!F$3,'APT Data'!$A$1:$AF$1,0))))*$A$1),'Calcs - ACA values'!D146*$A$1)</f>
        <v>4404</v>
      </c>
      <c r="G146" s="27">
        <f>IFERROR(INDEX('APT Data'!$A144:$AF144,MATCH('Calcs - New values'!G$3,'APT Data'!$A$1:$AF$1,0))+((('Calcs - ACA values'!E146)-(INDEX('APT Data'!$A144:$AF144,MATCH('Calcs - New values'!G$3,'APT Data'!$A$1:$AF$1,0))))*$A$1),'Calcs - ACA values'!E146*$A$1)</f>
        <v>4963</v>
      </c>
      <c r="H146" s="27">
        <f>IFERROR(INDEX('APT Data'!$A144:$AF144,MATCH('Calcs - New values'!H$3,'APT Data'!$A$1:$AF$1,0))+((('Calcs - ACA values'!F146)-(INDEX('APT Data'!$A144:$AF144,MATCH('Calcs - New values'!H$3,'APT Data'!$A$1:$AF$1,0))))*$A$1),'Calcs - ACA values'!F146*$A$1)</f>
        <v>575</v>
      </c>
      <c r="I146" s="27">
        <f>IFERROR(INDEX('APT Data'!$A144:$AF144,MATCH('Calcs - New values'!I$3,'APT Data'!$A$1:$AF$1,0))+((('Calcs - ACA values'!G146)-(INDEX('APT Data'!$A144:$AF144,MATCH('Calcs - New values'!I$3,'APT Data'!$A$1:$AF$1,0))))*$A$1),'Calcs - ACA values'!G146*$A$1)</f>
        <v>840</v>
      </c>
      <c r="J146" s="27">
        <f>IFERROR(INDEX('APT Data'!$A144:$AF144,MATCH('Calcs - New values'!J$3,'APT Data'!$A$1:$AF$1,0))+((('Calcs - ACA values'!H146)-(INDEX('APT Data'!$A144:$AF144,MATCH('Calcs - New values'!J$3,'APT Data'!$A$1:$AF$1,0))))*$A$1),'Calcs - ACA values'!H146*$A$1)</f>
        <v>460</v>
      </c>
      <c r="K146" s="27">
        <f>IFERROR(INDEX('APT Data'!$A144:$AF144,MATCH('Calcs - New values'!K$3,'APT Data'!$A$1:$AF$1,0))+((('Calcs - ACA values'!I146)-(INDEX('APT Data'!$A144:$AF144,MATCH('Calcs - New values'!K$3,'APT Data'!$A$1:$AF$1,0))))*$A$1),'Calcs - ACA values'!I146*$A$1)</f>
        <v>460</v>
      </c>
      <c r="L146" s="27">
        <f>IFERROR(INDEX('APT Data'!$A144:$AF144,MATCH('Calcs - New values'!L$3,'APT Data'!$A$1:$AF$1,0))+((('Calcs - ACA values'!J146)-(INDEX('APT Data'!$A144:$AF144,MATCH('Calcs - New values'!L$3,'APT Data'!$A$1:$AF$1,0))))*$A$1),'Calcs - ACA values'!J146*$A$1)</f>
        <v>620</v>
      </c>
      <c r="M146" s="27">
        <f>IFERROR(INDEX('APT Data'!$A144:$AF144,MATCH('Calcs - New values'!M$3,'APT Data'!$A$1:$AF$1,0))+((('Calcs - ACA values'!K146)-(INDEX('APT Data'!$A144:$AF144,MATCH('Calcs - New values'!M$3,'APT Data'!$A$1:$AF$1,0))))*$A$1),'Calcs - ACA values'!K146*$A$1)</f>
        <v>865</v>
      </c>
      <c r="N146" s="27">
        <f>IFERROR(INDEX('APT Data'!$A144:$AF144,MATCH('Calcs - New values'!N$3,'APT Data'!$A$1:$AF$1,0))+((('Calcs - ACA values'!L146)-(INDEX('APT Data'!$A144:$AF144,MATCH('Calcs - New values'!N$3,'APT Data'!$A$1:$AF$1,0))))*$A$1),'Calcs - ACA values'!L146*$A$1)</f>
        <v>475</v>
      </c>
      <c r="O146" s="27">
        <f>IFERROR(INDEX('APT Data'!$A144:$AF144,MATCH('Calcs - New values'!O$3,'APT Data'!$A$1:$AF$1,0))+((('Calcs - ACA values'!M146)-(INDEX('APT Data'!$A144:$AF144,MATCH('Calcs - New values'!O$3,'APT Data'!$A$1:$AF$1,0))))*$A$1),'Calcs - ACA values'!M146*$A$1)</f>
        <v>680</v>
      </c>
      <c r="P146" s="27">
        <f>IFERROR(INDEX('APT Data'!$A144:$AF144,MATCH('Calcs - New values'!P$3,'APT Data'!$A$1:$AF$1,0))+((('Calcs - ACA values'!N146)-(INDEX('APT Data'!$A144:$AF144,MATCH('Calcs - New values'!P$3,'APT Data'!$A$1:$AF$1,0))))*$A$1),'Calcs - ACA values'!N146*$A$1)</f>
        <v>445</v>
      </c>
      <c r="Q146" s="27">
        <f>IFERROR(INDEX('APT Data'!$A144:$AF144,MATCH('Calcs - New values'!Q$3,'APT Data'!$A$1:$AF$1,0))+((('Calcs - ACA values'!O146)-(INDEX('APT Data'!$A144:$AF144,MATCH('Calcs - New values'!Q$3,'APT Data'!$A$1:$AF$1,0))))*$A$1),'Calcs - ACA values'!O146*$A$1)</f>
        <v>630</v>
      </c>
      <c r="R146" s="27">
        <f>IFERROR(INDEX('APT Data'!$A144:$AF144,MATCH('Calcs - New values'!R$3,'APT Data'!$A$1:$AF$1,0))+((('Calcs - ACA values'!P146)-(INDEX('APT Data'!$A144:$AF144,MATCH('Calcs - New values'!R$3,'APT Data'!$A$1:$AF$1,0))))*$A$1),'Calcs - ACA values'!P146*$A$1)</f>
        <v>410</v>
      </c>
      <c r="S146" s="27">
        <f>IFERROR(INDEX('APT Data'!$A144:$AF144,MATCH('Calcs - New values'!S$3,'APT Data'!$A$1:$AF$1,0))+((('Calcs - ACA values'!Q146)-(INDEX('APT Data'!$A144:$AF144,MATCH('Calcs - New values'!S$3,'APT Data'!$A$1:$AF$1,0))))*$A$1),'Calcs - ACA values'!Q146*$A$1)</f>
        <v>580</v>
      </c>
      <c r="T146" s="27">
        <f>IFERROR(INDEX('APT Data'!$A144:$AF144,MATCH('Calcs - New values'!T$3,'APT Data'!$A$1:$AF$1,0))+((('Calcs - ACA values'!R146)-(INDEX('APT Data'!$A144:$AF144,MATCH('Calcs - New values'!T$3,'APT Data'!$A$1:$AF$1,0))))*$A$1),'Calcs - ACA values'!R146*$A$1)</f>
        <v>260</v>
      </c>
      <c r="U146" s="27">
        <f>IFERROR(INDEX('APT Data'!$A144:$AF144,MATCH('Calcs - New values'!U$3,'APT Data'!$A$1:$AF$1,0))+((('Calcs - ACA values'!S146)-(INDEX('APT Data'!$A144:$AF144,MATCH('Calcs - New values'!U$3,'APT Data'!$A$1:$AF$1,0))))*$A$1),'Calcs - ACA values'!S146*$A$1)</f>
        <v>415</v>
      </c>
      <c r="V146" s="27">
        <f>IFERROR(INDEX('APT Data'!$A144:$AF144,MATCH('Calcs - New values'!V$3,'APT Data'!$A$1:$AF$1,0))+((('Calcs - ACA values'!T146)-(INDEX('APT Data'!$A144:$AF144,MATCH('Calcs - New values'!V$3,'APT Data'!$A$1:$AF$1,0))))*$A$1),'Calcs - ACA values'!T146*$A$1)</f>
        <v>215</v>
      </c>
      <c r="W146" s="27">
        <f>IFERROR(INDEX('APT Data'!$A144:$AF144,MATCH('Calcs - New values'!W$3,'APT Data'!$A$1:$AF$1,0))+((('Calcs - ACA values'!U146)-(INDEX('APT Data'!$A144:$AF144,MATCH('Calcs - New values'!W$3,'APT Data'!$A$1:$AF$1,0))))*$A$1),'Calcs - ACA values'!U146*$A$1)</f>
        <v>310</v>
      </c>
      <c r="X146" s="27">
        <f>IFERROR(INDEX('APT Data'!$A144:$AF144,MATCH('Calcs - New values'!X$3,'APT Data'!$A$1:$AF$1,0))+((('Calcs - ACA values'!V146)-(INDEX('APT Data'!$A144:$AF144,MATCH('Calcs - New values'!X$3,'APT Data'!$A$1:$AF$1,0))))*$A$1),'Calcs - ACA values'!V146*$A$1)</f>
        <v>1095</v>
      </c>
      <c r="Y146" s="27">
        <f>IFERROR(INDEX('APT Data'!$A144:$AF144,MATCH('Calcs - New values'!Y$3,'APT Data'!$A$1:$AF$1,0))+((('Calcs - ACA values'!W146)-(INDEX('APT Data'!$A144:$AF144,MATCH('Calcs - New values'!Y$3,'APT Data'!$A$1:$AF$1,0))))*$A$1),'Calcs - ACA values'!W146*$A$1)</f>
        <v>1660</v>
      </c>
      <c r="Z146" s="27">
        <f>IFERROR(INDEX('APT Data'!$A144:$AF144,MATCH('Calcs - New values'!Z$3,'APT Data'!$A$1:$AF$1,0))+((('Calcs - ACA values'!X146)-(INDEX('APT Data'!$A144:$AF144,MATCH('Calcs - New values'!Z$3,'APT Data'!$A$1:$AF$1,0))))*$A$1),'Calcs - ACA values'!X146*$A$1)</f>
        <v>550</v>
      </c>
      <c r="AA146" s="27">
        <f>IFERROR(INDEX('APT Data'!$A144:$AF144,MATCH('Calcs - New values'!AA$3,'APT Data'!$A$1:$AF$1,0))+((('Calcs - ACA values'!Y146)-(INDEX('APT Data'!$A144:$AF144,MATCH('Calcs - New values'!AA$3,'APT Data'!$A$1:$AF$1,0))))*$A$1),'Calcs - ACA values'!Y146*$A$1)</f>
        <v>1485</v>
      </c>
      <c r="AB146" s="27">
        <f>IFERROR(INDEX('APT Data'!$A144:$AF144,MATCH('Calcs - New values'!AB$3,'APT Data'!$A$1:$AF$1,0))+((('Calcs - ACA values'!Z146)-(INDEX('APT Data'!$A144:$AF144,MATCH('Calcs - New values'!AB$3,'APT Data'!$A$1:$AF$1,0))))*$A$1),'Calcs - ACA values'!Z146*$A$1)</f>
        <v>117800</v>
      </c>
      <c r="AC146" s="27">
        <f>IFERROR(INDEX('APT Data'!$A144:$AF144,MATCH('Calcs - New values'!AC$3,'APT Data'!$A$1:$AF$1,0))+((('Calcs - ACA values'!AA146)-(INDEX('APT Data'!$A144:$AF144,MATCH('Calcs - New values'!AC$3,'APT Data'!$A$1:$AF$1,0))))*$A$1),'Calcs - ACA values'!AA146*$A$1)</f>
        <v>117800</v>
      </c>
      <c r="AD146" s="27">
        <f>IFERROR(INDEX('APT Data'!$A144:$AF144,MATCH('Calcs - New values'!AD$3,'APT Data'!$A$1:$AF$1,0))+((('Calcs - ACA values'!AB146)-(INDEX('APT Data'!$A144:$AF144,MATCH('Calcs - New values'!AD$3,'APT Data'!$A$1:$AF$1,0))))*$A$1),'Calcs - ACA values'!AB146*$A$1)</f>
        <v>45000</v>
      </c>
      <c r="AE146" s="27">
        <f>IFERROR(INDEX('APT Data'!$A144:$AF144,MATCH('Calcs - New values'!AE$3,'APT Data'!$A$1:$AF$1,0))+((('Calcs - ACA values'!AC146)-(INDEX('APT Data'!$A144:$AF144,MATCH('Calcs - New values'!AE$3,'APT Data'!$A$1:$AF$1,0))))*$A$1),'Calcs - ACA values'!AC146*$A$1)</f>
        <v>70000</v>
      </c>
      <c r="AF146" s="27">
        <f>IFERROR(INDEX('APT Data'!$A144:$AF144,MATCH('Calcs - New values'!AF$3,'APT Data'!$A$1:$AF$1,0))+((('Calcs - ACA values'!AD146)-(INDEX('APT Data'!$A144:$AF144,MATCH('Calcs - New values'!AF$3,'APT Data'!$A$1:$AF$1,0))))*$A$1),'Calcs - ACA values'!AD146*$A$1)</f>
        <v>0</v>
      </c>
      <c r="AG146" s="27">
        <f>IFERROR(INDEX('APT Data'!$A144:$AF144,MATCH('Calcs - New values'!AG$3,'APT Data'!$A$1:$AF$1,0))+((('Calcs - ACA values'!AE146)-(INDEX('APT Data'!$A144:$AF144,MATCH('Calcs - New values'!AG$3,'APT Data'!$A$1:$AF$1,0))))*$A$1),'Calcs - ACA values'!AE146*$A$1)</f>
        <v>900</v>
      </c>
      <c r="AH146" s="27">
        <f>IFERROR(INDEX('APT Data'!$A144:$AF144,MATCH('Calcs - New values'!AH$3,'APT Data'!$A$1:$AF$1,0))+((('Calcs - ACA values'!AF146)-(INDEX('APT Data'!$A144:$AF144,MATCH('Calcs - New values'!AH$3,'APT Data'!$A$1:$AF$1,0))))*$A$1),'Calcs - ACA values'!AF146*$A$1)</f>
        <v>1290</v>
      </c>
    </row>
    <row r="147" spans="1:34" x14ac:dyDescent="0.35">
      <c r="A147" s="11">
        <v>929</v>
      </c>
      <c r="B147" s="11" t="b">
        <f>A147='Calcs - ACA values'!A147</f>
        <v>1</v>
      </c>
      <c r="C147" s="11" t="b">
        <f>A147='APT Data'!A145</f>
        <v>1</v>
      </c>
      <c r="D147" s="18" t="s">
        <v>148</v>
      </c>
      <c r="E147" s="27">
        <f>IFERROR(INDEX('APT Data'!$A145:$AF145,MATCH('Calcs - New values'!E$3,'APT Data'!$A$1:$AF$1,0))+((('Calcs - ACA values'!C147)-(INDEX('APT Data'!$A145:$AF145,MATCH('Calcs - New values'!E$3,'APT Data'!$A$1:$AF$1,0))))*$A$1),'Calcs - ACA values'!C147*$A$1)</f>
        <v>3150.9</v>
      </c>
      <c r="F147" s="27">
        <f>IFERROR(INDEX('APT Data'!$A145:$AF145,MATCH('Calcs - New values'!F$3,'APT Data'!$A$1:$AF$1,0))+((('Calcs - ACA values'!D147)-(INDEX('APT Data'!$A145:$AF145,MATCH('Calcs - New values'!F$3,'APT Data'!$A$1:$AF$1,0))))*$A$1),'Calcs - ACA values'!D147*$A$1)</f>
        <v>4404</v>
      </c>
      <c r="G147" s="27">
        <f>IFERROR(INDEX('APT Data'!$A145:$AF145,MATCH('Calcs - New values'!G$3,'APT Data'!$A$1:$AF$1,0))+((('Calcs - ACA values'!E147)-(INDEX('APT Data'!$A145:$AF145,MATCH('Calcs - New values'!G$3,'APT Data'!$A$1:$AF$1,0))))*$A$1),'Calcs - ACA values'!E147*$A$1)</f>
        <v>5053.8999999999996</v>
      </c>
      <c r="H147" s="27">
        <f>IFERROR(INDEX('APT Data'!$A145:$AF145,MATCH('Calcs - New values'!H$3,'APT Data'!$A$1:$AF$1,0))+((('Calcs - ACA values'!F147)-(INDEX('APT Data'!$A145:$AF145,MATCH('Calcs - New values'!H$3,'APT Data'!$A$1:$AF$1,0))))*$A$1),'Calcs - ACA values'!F147*$A$1)</f>
        <v>575</v>
      </c>
      <c r="I147" s="27">
        <f>IFERROR(INDEX('APT Data'!$A145:$AF145,MATCH('Calcs - New values'!I$3,'APT Data'!$A$1:$AF$1,0))+((('Calcs - ACA values'!G147)-(INDEX('APT Data'!$A145:$AF145,MATCH('Calcs - New values'!I$3,'APT Data'!$A$1:$AF$1,0))))*$A$1),'Calcs - ACA values'!G147*$A$1)</f>
        <v>840</v>
      </c>
      <c r="J147" s="27">
        <f>IFERROR(INDEX('APT Data'!$A145:$AF145,MATCH('Calcs - New values'!J$3,'APT Data'!$A$1:$AF$1,0))+((('Calcs - ACA values'!H147)-(INDEX('APT Data'!$A145:$AF145,MATCH('Calcs - New values'!J$3,'APT Data'!$A$1:$AF$1,0))))*$A$1),'Calcs - ACA values'!H147*$A$1)</f>
        <v>559</v>
      </c>
      <c r="K147" s="27">
        <f>IFERROR(INDEX('APT Data'!$A145:$AF145,MATCH('Calcs - New values'!K$3,'APT Data'!$A$1:$AF$1,0))+((('Calcs - ACA values'!I147)-(INDEX('APT Data'!$A145:$AF145,MATCH('Calcs - New values'!K$3,'APT Data'!$A$1:$AF$1,0))))*$A$1),'Calcs - ACA values'!I147*$A$1)</f>
        <v>559</v>
      </c>
      <c r="L147" s="27">
        <f>IFERROR(INDEX('APT Data'!$A145:$AF145,MATCH('Calcs - New values'!L$3,'APT Data'!$A$1:$AF$1,0))+((('Calcs - ACA values'!J147)-(INDEX('APT Data'!$A145:$AF145,MATCH('Calcs - New values'!L$3,'APT Data'!$A$1:$AF$1,0))))*$A$1),'Calcs - ACA values'!J147*$A$1)</f>
        <v>620</v>
      </c>
      <c r="M147" s="27">
        <f>IFERROR(INDEX('APT Data'!$A145:$AF145,MATCH('Calcs - New values'!M$3,'APT Data'!$A$1:$AF$1,0))+((('Calcs - ACA values'!K147)-(INDEX('APT Data'!$A145:$AF145,MATCH('Calcs - New values'!M$3,'APT Data'!$A$1:$AF$1,0))))*$A$1),'Calcs - ACA values'!K147*$A$1)</f>
        <v>865</v>
      </c>
      <c r="N147" s="27">
        <f>IFERROR(INDEX('APT Data'!$A145:$AF145,MATCH('Calcs - New values'!N$3,'APT Data'!$A$1:$AF$1,0))+((('Calcs - ACA values'!L147)-(INDEX('APT Data'!$A145:$AF145,MATCH('Calcs - New values'!N$3,'APT Data'!$A$1:$AF$1,0))))*$A$1),'Calcs - ACA values'!L147*$A$1)</f>
        <v>475</v>
      </c>
      <c r="O147" s="27">
        <f>IFERROR(INDEX('APT Data'!$A145:$AF145,MATCH('Calcs - New values'!O$3,'APT Data'!$A$1:$AF$1,0))+((('Calcs - ACA values'!M147)-(INDEX('APT Data'!$A145:$AF145,MATCH('Calcs - New values'!O$3,'APT Data'!$A$1:$AF$1,0))))*$A$1),'Calcs - ACA values'!M147*$A$1)</f>
        <v>680</v>
      </c>
      <c r="P147" s="27">
        <f>IFERROR(INDEX('APT Data'!$A145:$AF145,MATCH('Calcs - New values'!P$3,'APT Data'!$A$1:$AF$1,0))+((('Calcs - ACA values'!N147)-(INDEX('APT Data'!$A145:$AF145,MATCH('Calcs - New values'!P$3,'APT Data'!$A$1:$AF$1,0))))*$A$1),'Calcs - ACA values'!N147*$A$1)</f>
        <v>445</v>
      </c>
      <c r="Q147" s="27">
        <f>IFERROR(INDEX('APT Data'!$A145:$AF145,MATCH('Calcs - New values'!Q$3,'APT Data'!$A$1:$AF$1,0))+((('Calcs - ACA values'!O147)-(INDEX('APT Data'!$A145:$AF145,MATCH('Calcs - New values'!Q$3,'APT Data'!$A$1:$AF$1,0))))*$A$1),'Calcs - ACA values'!O147*$A$1)</f>
        <v>630</v>
      </c>
      <c r="R147" s="27">
        <f>IFERROR(INDEX('APT Data'!$A145:$AF145,MATCH('Calcs - New values'!R$3,'APT Data'!$A$1:$AF$1,0))+((('Calcs - ACA values'!P147)-(INDEX('APT Data'!$A145:$AF145,MATCH('Calcs - New values'!R$3,'APT Data'!$A$1:$AF$1,0))))*$A$1),'Calcs - ACA values'!P147*$A$1)</f>
        <v>410</v>
      </c>
      <c r="S147" s="27">
        <f>IFERROR(INDEX('APT Data'!$A145:$AF145,MATCH('Calcs - New values'!S$3,'APT Data'!$A$1:$AF$1,0))+((('Calcs - ACA values'!Q147)-(INDEX('APT Data'!$A145:$AF145,MATCH('Calcs - New values'!S$3,'APT Data'!$A$1:$AF$1,0))))*$A$1),'Calcs - ACA values'!Q147*$A$1)</f>
        <v>580</v>
      </c>
      <c r="T147" s="27">
        <f>IFERROR(INDEX('APT Data'!$A145:$AF145,MATCH('Calcs - New values'!T$3,'APT Data'!$A$1:$AF$1,0))+((('Calcs - ACA values'!R147)-(INDEX('APT Data'!$A145:$AF145,MATCH('Calcs - New values'!T$3,'APT Data'!$A$1:$AF$1,0))))*$A$1),'Calcs - ACA values'!R147*$A$1)</f>
        <v>260</v>
      </c>
      <c r="U147" s="27">
        <f>IFERROR(INDEX('APT Data'!$A145:$AF145,MATCH('Calcs - New values'!U$3,'APT Data'!$A$1:$AF$1,0))+((('Calcs - ACA values'!S147)-(INDEX('APT Data'!$A145:$AF145,MATCH('Calcs - New values'!U$3,'APT Data'!$A$1:$AF$1,0))))*$A$1),'Calcs - ACA values'!S147*$A$1)</f>
        <v>415</v>
      </c>
      <c r="V147" s="27">
        <f>IFERROR(INDEX('APT Data'!$A145:$AF145,MATCH('Calcs - New values'!V$3,'APT Data'!$A$1:$AF$1,0))+((('Calcs - ACA values'!T147)-(INDEX('APT Data'!$A145:$AF145,MATCH('Calcs - New values'!V$3,'APT Data'!$A$1:$AF$1,0))))*$A$1),'Calcs - ACA values'!T147*$A$1)</f>
        <v>215</v>
      </c>
      <c r="W147" s="27">
        <f>IFERROR(INDEX('APT Data'!$A145:$AF145,MATCH('Calcs - New values'!W$3,'APT Data'!$A$1:$AF$1,0))+((('Calcs - ACA values'!U147)-(INDEX('APT Data'!$A145:$AF145,MATCH('Calcs - New values'!W$3,'APT Data'!$A$1:$AF$1,0))))*$A$1),'Calcs - ACA values'!U147*$A$1)</f>
        <v>310</v>
      </c>
      <c r="X147" s="27">
        <f>IFERROR(INDEX('APT Data'!$A145:$AF145,MATCH('Calcs - New values'!X$3,'APT Data'!$A$1:$AF$1,0))+((('Calcs - ACA values'!V147)-(INDEX('APT Data'!$A145:$AF145,MATCH('Calcs - New values'!X$3,'APT Data'!$A$1:$AF$1,0))))*$A$1),'Calcs - ACA values'!V147*$A$1)</f>
        <v>865.5</v>
      </c>
      <c r="Y147" s="27">
        <f>IFERROR(INDEX('APT Data'!$A145:$AF145,MATCH('Calcs - New values'!Y$3,'APT Data'!$A$1:$AF$1,0))+((('Calcs - ACA values'!W147)-(INDEX('APT Data'!$A145:$AF145,MATCH('Calcs - New values'!Y$3,'APT Data'!$A$1:$AF$1,0))))*$A$1),'Calcs - ACA values'!W147*$A$1)</f>
        <v>1660</v>
      </c>
      <c r="Z147" s="27">
        <f>IFERROR(INDEX('APT Data'!$A145:$AF145,MATCH('Calcs - New values'!Z$3,'APT Data'!$A$1:$AF$1,0))+((('Calcs - ACA values'!X147)-(INDEX('APT Data'!$A145:$AF145,MATCH('Calcs - New values'!Z$3,'APT Data'!$A$1:$AF$1,0))))*$A$1),'Calcs - ACA values'!X147*$A$1)</f>
        <v>550</v>
      </c>
      <c r="AA147" s="27">
        <f>IFERROR(INDEX('APT Data'!$A145:$AF145,MATCH('Calcs - New values'!AA$3,'APT Data'!$A$1:$AF$1,0))+((('Calcs - ACA values'!Y147)-(INDEX('APT Data'!$A145:$AF145,MATCH('Calcs - New values'!AA$3,'APT Data'!$A$1:$AF$1,0))))*$A$1),'Calcs - ACA values'!Y147*$A$1)</f>
        <v>1485</v>
      </c>
      <c r="AB147" s="27">
        <f>IFERROR(INDEX('APT Data'!$A145:$AF145,MATCH('Calcs - New values'!AB$3,'APT Data'!$A$1:$AF$1,0))+((('Calcs - ACA values'!Z147)-(INDEX('APT Data'!$A145:$AF145,MATCH('Calcs - New values'!AB$3,'APT Data'!$A$1:$AF$1,0))))*$A$1),'Calcs - ACA values'!Z147*$A$1)</f>
        <v>117800</v>
      </c>
      <c r="AC147" s="27">
        <f>IFERROR(INDEX('APT Data'!$A145:$AF145,MATCH('Calcs - New values'!AC$3,'APT Data'!$A$1:$AF$1,0))+((('Calcs - ACA values'!AA147)-(INDEX('APT Data'!$A145:$AF145,MATCH('Calcs - New values'!AC$3,'APT Data'!$A$1:$AF$1,0))))*$A$1),'Calcs - ACA values'!AA147*$A$1)</f>
        <v>117800</v>
      </c>
      <c r="AD147" s="27">
        <f>IFERROR(INDEX('APT Data'!$A145:$AF145,MATCH('Calcs - New values'!AD$3,'APT Data'!$A$1:$AF$1,0))+((('Calcs - ACA values'!AB147)-(INDEX('APT Data'!$A145:$AF145,MATCH('Calcs - New values'!AD$3,'APT Data'!$A$1:$AF$1,0))))*$A$1),'Calcs - ACA values'!AB147*$A$1)</f>
        <v>45000</v>
      </c>
      <c r="AE147" s="27">
        <f>IFERROR(INDEX('APT Data'!$A145:$AF145,MATCH('Calcs - New values'!AE$3,'APT Data'!$A$1:$AF$1,0))+((('Calcs - ACA values'!AC147)-(INDEX('APT Data'!$A145:$AF145,MATCH('Calcs - New values'!AE$3,'APT Data'!$A$1:$AF$1,0))))*$A$1),'Calcs - ACA values'!AC147*$A$1)</f>
        <v>70000</v>
      </c>
      <c r="AF147" s="27">
        <f>IFERROR(INDEX('APT Data'!$A145:$AF145,MATCH('Calcs - New values'!AF$3,'APT Data'!$A$1:$AF$1,0))+((('Calcs - ACA values'!AD147)-(INDEX('APT Data'!$A145:$AF145,MATCH('Calcs - New values'!AF$3,'APT Data'!$A$1:$AF$1,0))))*$A$1),'Calcs - ACA values'!AD147*$A$1)</f>
        <v>0</v>
      </c>
      <c r="AG147" s="27">
        <f>IFERROR(INDEX('APT Data'!$A145:$AF145,MATCH('Calcs - New values'!AG$3,'APT Data'!$A$1:$AF$1,0))+((('Calcs - ACA values'!AE147)-(INDEX('APT Data'!$A145:$AF145,MATCH('Calcs - New values'!AG$3,'APT Data'!$A$1:$AF$1,0))))*$A$1),'Calcs - ACA values'!AE147*$A$1)</f>
        <v>90</v>
      </c>
      <c r="AH147" s="27">
        <f>IFERROR(INDEX('APT Data'!$A145:$AF145,MATCH('Calcs - New values'!AH$3,'APT Data'!$A$1:$AF$1,0))+((('Calcs - ACA values'!AF147)-(INDEX('APT Data'!$A145:$AF145,MATCH('Calcs - New values'!AH$3,'APT Data'!$A$1:$AF$1,0))))*$A$1),'Calcs - ACA values'!AF147*$A$1)</f>
        <v>129</v>
      </c>
    </row>
    <row r="148" spans="1:34" x14ac:dyDescent="0.35">
      <c r="A148" s="11">
        <v>931</v>
      </c>
      <c r="B148" s="11" t="b">
        <f>A148='Calcs - ACA values'!A148</f>
        <v>1</v>
      </c>
      <c r="C148" s="11" t="b">
        <f>A148='APT Data'!A146</f>
        <v>1</v>
      </c>
      <c r="D148" s="18" t="s">
        <v>149</v>
      </c>
      <c r="E148" s="27">
        <f>IFERROR(INDEX('APT Data'!$A146:$AF146,MATCH('Calcs - New values'!E$3,'APT Data'!$A$1:$AF$1,0))+((('Calcs - ACA values'!C148)-(INDEX('APT Data'!$A146:$AF146,MATCH('Calcs - New values'!E$3,'APT Data'!$A$1:$AF$1,0))))*$A$1),'Calcs - ACA values'!C148*$A$1)</f>
        <v>3192.20568</v>
      </c>
      <c r="F148" s="27">
        <f>IFERROR(INDEX('APT Data'!$A146:$AF146,MATCH('Calcs - New values'!F$3,'APT Data'!$A$1:$AF$1,0))+((('Calcs - ACA values'!D148)-(INDEX('APT Data'!$A146:$AF146,MATCH('Calcs - New values'!F$3,'APT Data'!$A$1:$AF$1,0))))*$A$1),'Calcs - ACA values'!D148*$A$1)</f>
        <v>4501.5926399999998</v>
      </c>
      <c r="G148" s="27">
        <f>IFERROR(INDEX('APT Data'!$A146:$AF146,MATCH('Calcs - New values'!G$3,'APT Data'!$A$1:$AF$1,0))+((('Calcs - ACA values'!E148)-(INDEX('APT Data'!$A146:$AF146,MATCH('Calcs - New values'!G$3,'APT Data'!$A$1:$AF$1,0))))*$A$1),'Calcs - ACA values'!E148*$A$1)</f>
        <v>5072.9800799999994</v>
      </c>
      <c r="H148" s="27">
        <f>IFERROR(INDEX('APT Data'!$A146:$AF146,MATCH('Calcs - New values'!H$3,'APT Data'!$A$1:$AF$1,0))+((('Calcs - ACA values'!F148)-(INDEX('APT Data'!$A146:$AF146,MATCH('Calcs - New values'!H$3,'APT Data'!$A$1:$AF$1,0))))*$A$1),'Calcs - ACA values'!F148*$A$1)</f>
        <v>587.74199999999996</v>
      </c>
      <c r="I148" s="27">
        <f>IFERROR(INDEX('APT Data'!$A146:$AF146,MATCH('Calcs - New values'!I$3,'APT Data'!$A$1:$AF$1,0))+((('Calcs - ACA values'!G148)-(INDEX('APT Data'!$A146:$AF146,MATCH('Calcs - New values'!I$3,'APT Data'!$A$1:$AF$1,0))))*$A$1),'Calcs - ACA values'!G148*$A$1)</f>
        <v>858.61439999999993</v>
      </c>
      <c r="J148" s="27">
        <f>IFERROR(INDEX('APT Data'!$A146:$AF146,MATCH('Calcs - New values'!J$3,'APT Data'!$A$1:$AF$1,0))+((('Calcs - ACA values'!H148)-(INDEX('APT Data'!$A146:$AF146,MATCH('Calcs - New values'!J$3,'APT Data'!$A$1:$AF$1,0))))*$A$1),'Calcs - ACA values'!H148*$A$1)</f>
        <v>470.1936</v>
      </c>
      <c r="K148" s="27">
        <f>IFERROR(INDEX('APT Data'!$A146:$AF146,MATCH('Calcs - New values'!K$3,'APT Data'!$A$1:$AF$1,0))+((('Calcs - ACA values'!I148)-(INDEX('APT Data'!$A146:$AF146,MATCH('Calcs - New values'!K$3,'APT Data'!$A$1:$AF$1,0))))*$A$1),'Calcs - ACA values'!I148*$A$1)</f>
        <v>470.1936</v>
      </c>
      <c r="L148" s="27">
        <f>IFERROR(INDEX('APT Data'!$A146:$AF146,MATCH('Calcs - New values'!L$3,'APT Data'!$A$1:$AF$1,0))+((('Calcs - ACA values'!J148)-(INDEX('APT Data'!$A146:$AF146,MATCH('Calcs - New values'!L$3,'APT Data'!$A$1:$AF$1,0))))*$A$1),'Calcs - ACA values'!J148*$A$1)</f>
        <v>633.73919999999998</v>
      </c>
      <c r="M148" s="27">
        <f>IFERROR(INDEX('APT Data'!$A146:$AF146,MATCH('Calcs - New values'!M$3,'APT Data'!$A$1:$AF$1,0))+((('Calcs - ACA values'!K148)-(INDEX('APT Data'!$A146:$AF146,MATCH('Calcs - New values'!M$3,'APT Data'!$A$1:$AF$1,0))))*$A$1),'Calcs - ACA values'!K148*$A$1)</f>
        <v>884.16840000000002</v>
      </c>
      <c r="N148" s="27">
        <f>IFERROR(INDEX('APT Data'!$A146:$AF146,MATCH('Calcs - New values'!N$3,'APT Data'!$A$1:$AF$1,0))+((('Calcs - ACA values'!L148)-(INDEX('APT Data'!$A146:$AF146,MATCH('Calcs - New values'!N$3,'APT Data'!$A$1:$AF$1,0))))*$A$1),'Calcs - ACA values'!L148*$A$1)</f>
        <v>485.52599999999995</v>
      </c>
      <c r="O148" s="27">
        <f>IFERROR(INDEX('APT Data'!$A146:$AF146,MATCH('Calcs - New values'!O$3,'APT Data'!$A$1:$AF$1,0))+((('Calcs - ACA values'!M148)-(INDEX('APT Data'!$A146:$AF146,MATCH('Calcs - New values'!O$3,'APT Data'!$A$1:$AF$1,0))))*$A$1),'Calcs - ACA values'!M148*$A$1)</f>
        <v>695.06880000000001</v>
      </c>
      <c r="P148" s="27">
        <f>IFERROR(INDEX('APT Data'!$A146:$AF146,MATCH('Calcs - New values'!P$3,'APT Data'!$A$1:$AF$1,0))+((('Calcs - ACA values'!N148)-(INDEX('APT Data'!$A146:$AF146,MATCH('Calcs - New values'!P$3,'APT Data'!$A$1:$AF$1,0))))*$A$1),'Calcs - ACA values'!N148*$A$1)</f>
        <v>454.8612</v>
      </c>
      <c r="Q148" s="27">
        <f>IFERROR(INDEX('APT Data'!$A146:$AF146,MATCH('Calcs - New values'!Q$3,'APT Data'!$A$1:$AF$1,0))+((('Calcs - ACA values'!O148)-(INDEX('APT Data'!$A146:$AF146,MATCH('Calcs - New values'!Q$3,'APT Data'!$A$1:$AF$1,0))))*$A$1),'Calcs - ACA values'!O148*$A$1)</f>
        <v>643.96079999999995</v>
      </c>
      <c r="R148" s="27">
        <f>IFERROR(INDEX('APT Data'!$A146:$AF146,MATCH('Calcs - New values'!R$3,'APT Data'!$A$1:$AF$1,0))+((('Calcs - ACA values'!P148)-(INDEX('APT Data'!$A146:$AF146,MATCH('Calcs - New values'!R$3,'APT Data'!$A$1:$AF$1,0))))*$A$1),'Calcs - ACA values'!P148*$A$1)</f>
        <v>419.0856</v>
      </c>
      <c r="S148" s="27">
        <f>IFERROR(INDEX('APT Data'!$A146:$AF146,MATCH('Calcs - New values'!S$3,'APT Data'!$A$1:$AF$1,0))+((('Calcs - ACA values'!Q148)-(INDEX('APT Data'!$A146:$AF146,MATCH('Calcs - New values'!S$3,'APT Data'!$A$1:$AF$1,0))))*$A$1),'Calcs - ACA values'!Q148*$A$1)</f>
        <v>592.8528</v>
      </c>
      <c r="T148" s="27">
        <f>IFERROR(INDEX('APT Data'!$A146:$AF146,MATCH('Calcs - New values'!T$3,'APT Data'!$A$1:$AF$1,0))+((('Calcs - ACA values'!R148)-(INDEX('APT Data'!$A146:$AF146,MATCH('Calcs - New values'!T$3,'APT Data'!$A$1:$AF$1,0))))*$A$1),'Calcs - ACA values'!R148*$A$1)</f>
        <v>265.76159999999999</v>
      </c>
      <c r="U148" s="27">
        <f>IFERROR(INDEX('APT Data'!$A146:$AF146,MATCH('Calcs - New values'!U$3,'APT Data'!$A$1:$AF$1,0))+((('Calcs - ACA values'!S148)-(INDEX('APT Data'!$A146:$AF146,MATCH('Calcs - New values'!U$3,'APT Data'!$A$1:$AF$1,0))))*$A$1),'Calcs - ACA values'!S148*$A$1)</f>
        <v>424.19639999999998</v>
      </c>
      <c r="V148" s="27">
        <f>IFERROR(INDEX('APT Data'!$A146:$AF146,MATCH('Calcs - New values'!V$3,'APT Data'!$A$1:$AF$1,0))+((('Calcs - ACA values'!T148)-(INDEX('APT Data'!$A146:$AF146,MATCH('Calcs - New values'!V$3,'APT Data'!$A$1:$AF$1,0))))*$A$1),'Calcs - ACA values'!T148*$A$1)</f>
        <v>219.76439999999999</v>
      </c>
      <c r="W148" s="27">
        <f>IFERROR(INDEX('APT Data'!$A146:$AF146,MATCH('Calcs - New values'!W$3,'APT Data'!$A$1:$AF$1,0))+((('Calcs - ACA values'!U148)-(INDEX('APT Data'!$A146:$AF146,MATCH('Calcs - New values'!W$3,'APT Data'!$A$1:$AF$1,0))))*$A$1),'Calcs - ACA values'!U148*$A$1)</f>
        <v>316.86959999999999</v>
      </c>
      <c r="X148" s="27">
        <f>IFERROR(INDEX('APT Data'!$A146:$AF146,MATCH('Calcs - New values'!X$3,'APT Data'!$A$1:$AF$1,0))+((('Calcs - ACA values'!V148)-(INDEX('APT Data'!$A146:$AF146,MATCH('Calcs - New values'!X$3,'APT Data'!$A$1:$AF$1,0))))*$A$1),'Calcs - ACA values'!V148*$A$1)</f>
        <v>1119.2652</v>
      </c>
      <c r="Y148" s="27">
        <f>IFERROR(INDEX('APT Data'!$A146:$AF146,MATCH('Calcs - New values'!Y$3,'APT Data'!$A$1:$AF$1,0))+((('Calcs - ACA values'!W148)-(INDEX('APT Data'!$A146:$AF146,MATCH('Calcs - New values'!Y$3,'APT Data'!$A$1:$AF$1,0))))*$A$1),'Calcs - ACA values'!W148*$A$1)</f>
        <v>1696.7855999999999</v>
      </c>
      <c r="Z148" s="27">
        <f>IFERROR(INDEX('APT Data'!$A146:$AF146,MATCH('Calcs - New values'!Z$3,'APT Data'!$A$1:$AF$1,0))+((('Calcs - ACA values'!X148)-(INDEX('APT Data'!$A146:$AF146,MATCH('Calcs - New values'!Z$3,'APT Data'!$A$1:$AF$1,0))))*$A$1),'Calcs - ACA values'!X148*$A$1)</f>
        <v>562.18799999999999</v>
      </c>
      <c r="AA148" s="27">
        <f>IFERROR(INDEX('APT Data'!$A146:$AF146,MATCH('Calcs - New values'!AA$3,'APT Data'!$A$1:$AF$1,0))+((('Calcs - ACA values'!Y148)-(INDEX('APT Data'!$A146:$AF146,MATCH('Calcs - New values'!AA$3,'APT Data'!$A$1:$AF$1,0))))*$A$1),'Calcs - ACA values'!Y148*$A$1)</f>
        <v>1517.9076</v>
      </c>
      <c r="AB148" s="27">
        <f>IFERROR(INDEX('APT Data'!$A146:$AF146,MATCH('Calcs - New values'!AB$3,'APT Data'!$A$1:$AF$1,0))+((('Calcs - ACA values'!Z148)-(INDEX('APT Data'!$A146:$AF146,MATCH('Calcs - New values'!AB$3,'APT Data'!$A$1:$AF$1,0))))*$A$1),'Calcs - ACA values'!Z148*$A$1)</f>
        <v>120410.44799999999</v>
      </c>
      <c r="AC148" s="27">
        <f>IFERROR(INDEX('APT Data'!$A146:$AF146,MATCH('Calcs - New values'!AC$3,'APT Data'!$A$1:$AF$1,0))+((('Calcs - ACA values'!AA148)-(INDEX('APT Data'!$A146:$AF146,MATCH('Calcs - New values'!AC$3,'APT Data'!$A$1:$AF$1,0))))*$A$1),'Calcs - ACA values'!AA148*$A$1)</f>
        <v>120410.44799999999</v>
      </c>
      <c r="AD148" s="27">
        <f>IFERROR(INDEX('APT Data'!$A146:$AF146,MATCH('Calcs - New values'!AD$3,'APT Data'!$A$1:$AF$1,0))+((('Calcs - ACA values'!AB148)-(INDEX('APT Data'!$A146:$AF146,MATCH('Calcs - New values'!AD$3,'APT Data'!$A$1:$AF$1,0))))*$A$1),'Calcs - ACA values'!AB148*$A$1)</f>
        <v>45997.2</v>
      </c>
      <c r="AE148" s="27">
        <f>IFERROR(INDEX('APT Data'!$A146:$AF146,MATCH('Calcs - New values'!AE$3,'APT Data'!$A$1:$AF$1,0))+((('Calcs - ACA values'!AC148)-(INDEX('APT Data'!$A146:$AF146,MATCH('Calcs - New values'!AE$3,'APT Data'!$A$1:$AF$1,0))))*$A$1),'Calcs - ACA values'!AC148*$A$1)</f>
        <v>71551.199999999997</v>
      </c>
      <c r="AF148" s="27">
        <f>IFERROR(INDEX('APT Data'!$A146:$AF146,MATCH('Calcs - New values'!AF$3,'APT Data'!$A$1:$AF$1,0))+((('Calcs - ACA values'!AD148)-(INDEX('APT Data'!$A146:$AF146,MATCH('Calcs - New values'!AF$3,'APT Data'!$A$1:$AF$1,0))))*$A$1),'Calcs - ACA values'!AD148*$A$1)</f>
        <v>0</v>
      </c>
      <c r="AG148" s="27">
        <f>IFERROR(INDEX('APT Data'!$A146:$AF146,MATCH('Calcs - New values'!AG$3,'APT Data'!$A$1:$AF$1,0))+((('Calcs - ACA values'!AE148)-(INDEX('APT Data'!$A146:$AF146,MATCH('Calcs - New values'!AG$3,'APT Data'!$A$1:$AF$1,0))))*$A$1),'Calcs - ACA values'!AE148*$A$1)</f>
        <v>919.94399999999996</v>
      </c>
      <c r="AH148" s="27">
        <f>IFERROR(INDEX('APT Data'!$A146:$AF146,MATCH('Calcs - New values'!AH$3,'APT Data'!$A$1:$AF$1,0))+((('Calcs - ACA values'!AF148)-(INDEX('APT Data'!$A146:$AF146,MATCH('Calcs - New values'!AH$3,'APT Data'!$A$1:$AF$1,0))))*$A$1),'Calcs - ACA values'!AF148*$A$1)</f>
        <v>1318.5863999999999</v>
      </c>
    </row>
    <row r="149" spans="1:34" x14ac:dyDescent="0.35">
      <c r="A149" s="11">
        <v>933</v>
      </c>
      <c r="B149" s="11" t="b">
        <f>A149='Calcs - ACA values'!A149</f>
        <v>1</v>
      </c>
      <c r="C149" s="11" t="b">
        <f>A149='APT Data'!A147</f>
        <v>1</v>
      </c>
      <c r="D149" s="18" t="s">
        <v>150</v>
      </c>
      <c r="E149" s="27">
        <f>IFERROR(INDEX('APT Data'!$A147:$AF147,MATCH('Calcs - New values'!E$3,'APT Data'!$A$1:$AF$1,0))+((('Calcs - ACA values'!C149)-(INDEX('APT Data'!$A147:$AF147,MATCH('Calcs - New values'!E$3,'APT Data'!$A$1:$AF$1,0))))*$A$1),'Calcs - ACA values'!C149*$A$1)</f>
        <v>3123</v>
      </c>
      <c r="F149" s="27">
        <f>IFERROR(INDEX('APT Data'!$A147:$AF147,MATCH('Calcs - New values'!F$3,'APT Data'!$A$1:$AF$1,0))+((('Calcs - ACA values'!D149)-(INDEX('APT Data'!$A147:$AF147,MATCH('Calcs - New values'!F$3,'APT Data'!$A$1:$AF$1,0))))*$A$1),'Calcs - ACA values'!D149*$A$1)</f>
        <v>4404</v>
      </c>
      <c r="G149" s="27">
        <f>IFERROR(INDEX('APT Data'!$A147:$AF147,MATCH('Calcs - New values'!G$3,'APT Data'!$A$1:$AF$1,0))+((('Calcs - ACA values'!E149)-(INDEX('APT Data'!$A147:$AF147,MATCH('Calcs - New values'!G$3,'APT Data'!$A$1:$AF$1,0))))*$A$1),'Calcs - ACA values'!E149*$A$1)</f>
        <v>4963</v>
      </c>
      <c r="H149" s="27">
        <f>IFERROR(INDEX('APT Data'!$A147:$AF147,MATCH('Calcs - New values'!H$3,'APT Data'!$A$1:$AF$1,0))+((('Calcs - ACA values'!F149)-(INDEX('APT Data'!$A147:$AF147,MATCH('Calcs - New values'!H$3,'APT Data'!$A$1:$AF$1,0))))*$A$1),'Calcs - ACA values'!F149*$A$1)</f>
        <v>575</v>
      </c>
      <c r="I149" s="27">
        <f>IFERROR(INDEX('APT Data'!$A147:$AF147,MATCH('Calcs - New values'!I$3,'APT Data'!$A$1:$AF$1,0))+((('Calcs - ACA values'!G149)-(INDEX('APT Data'!$A147:$AF147,MATCH('Calcs - New values'!I$3,'APT Data'!$A$1:$AF$1,0))))*$A$1),'Calcs - ACA values'!G149*$A$1)</f>
        <v>840</v>
      </c>
      <c r="J149" s="27">
        <f>IFERROR(INDEX('APT Data'!$A147:$AF147,MATCH('Calcs - New values'!J$3,'APT Data'!$A$1:$AF$1,0))+((('Calcs - ACA values'!H149)-(INDEX('APT Data'!$A147:$AF147,MATCH('Calcs - New values'!J$3,'APT Data'!$A$1:$AF$1,0))))*$A$1),'Calcs - ACA values'!H149*$A$1)</f>
        <v>460</v>
      </c>
      <c r="K149" s="27">
        <f>IFERROR(INDEX('APT Data'!$A147:$AF147,MATCH('Calcs - New values'!K$3,'APT Data'!$A$1:$AF$1,0))+((('Calcs - ACA values'!I149)-(INDEX('APT Data'!$A147:$AF147,MATCH('Calcs - New values'!K$3,'APT Data'!$A$1:$AF$1,0))))*$A$1),'Calcs - ACA values'!I149*$A$1)</f>
        <v>460</v>
      </c>
      <c r="L149" s="27">
        <f>IFERROR(INDEX('APT Data'!$A147:$AF147,MATCH('Calcs - New values'!L$3,'APT Data'!$A$1:$AF$1,0))+((('Calcs - ACA values'!J149)-(INDEX('APT Data'!$A147:$AF147,MATCH('Calcs - New values'!L$3,'APT Data'!$A$1:$AF$1,0))))*$A$1),'Calcs - ACA values'!J149*$A$1)</f>
        <v>620</v>
      </c>
      <c r="M149" s="27">
        <f>IFERROR(INDEX('APT Data'!$A147:$AF147,MATCH('Calcs - New values'!M$3,'APT Data'!$A$1:$AF$1,0))+((('Calcs - ACA values'!K149)-(INDEX('APT Data'!$A147:$AF147,MATCH('Calcs - New values'!M$3,'APT Data'!$A$1:$AF$1,0))))*$A$1),'Calcs - ACA values'!K149*$A$1)</f>
        <v>865</v>
      </c>
      <c r="N149" s="27">
        <f>IFERROR(INDEX('APT Data'!$A147:$AF147,MATCH('Calcs - New values'!N$3,'APT Data'!$A$1:$AF$1,0))+((('Calcs - ACA values'!L149)-(INDEX('APT Data'!$A147:$AF147,MATCH('Calcs - New values'!N$3,'APT Data'!$A$1:$AF$1,0))))*$A$1),'Calcs - ACA values'!L149*$A$1)</f>
        <v>475</v>
      </c>
      <c r="O149" s="27">
        <f>IFERROR(INDEX('APT Data'!$A147:$AF147,MATCH('Calcs - New values'!O$3,'APT Data'!$A$1:$AF$1,0))+((('Calcs - ACA values'!M149)-(INDEX('APT Data'!$A147:$AF147,MATCH('Calcs - New values'!O$3,'APT Data'!$A$1:$AF$1,0))))*$A$1),'Calcs - ACA values'!M149*$A$1)</f>
        <v>680</v>
      </c>
      <c r="P149" s="27">
        <f>IFERROR(INDEX('APT Data'!$A147:$AF147,MATCH('Calcs - New values'!P$3,'APT Data'!$A$1:$AF$1,0))+((('Calcs - ACA values'!N149)-(INDEX('APT Data'!$A147:$AF147,MATCH('Calcs - New values'!P$3,'APT Data'!$A$1:$AF$1,0))))*$A$1),'Calcs - ACA values'!N149*$A$1)</f>
        <v>445</v>
      </c>
      <c r="Q149" s="27">
        <f>IFERROR(INDEX('APT Data'!$A147:$AF147,MATCH('Calcs - New values'!Q$3,'APT Data'!$A$1:$AF$1,0))+((('Calcs - ACA values'!O149)-(INDEX('APT Data'!$A147:$AF147,MATCH('Calcs - New values'!Q$3,'APT Data'!$A$1:$AF$1,0))))*$A$1),'Calcs - ACA values'!O149*$A$1)</f>
        <v>630</v>
      </c>
      <c r="R149" s="27">
        <f>IFERROR(INDEX('APT Data'!$A147:$AF147,MATCH('Calcs - New values'!R$3,'APT Data'!$A$1:$AF$1,0))+((('Calcs - ACA values'!P149)-(INDEX('APT Data'!$A147:$AF147,MATCH('Calcs - New values'!R$3,'APT Data'!$A$1:$AF$1,0))))*$A$1),'Calcs - ACA values'!P149*$A$1)</f>
        <v>410</v>
      </c>
      <c r="S149" s="27">
        <f>IFERROR(INDEX('APT Data'!$A147:$AF147,MATCH('Calcs - New values'!S$3,'APT Data'!$A$1:$AF$1,0))+((('Calcs - ACA values'!Q149)-(INDEX('APT Data'!$A147:$AF147,MATCH('Calcs - New values'!S$3,'APT Data'!$A$1:$AF$1,0))))*$A$1),'Calcs - ACA values'!Q149*$A$1)</f>
        <v>580</v>
      </c>
      <c r="T149" s="27">
        <f>IFERROR(INDEX('APT Data'!$A147:$AF147,MATCH('Calcs - New values'!T$3,'APT Data'!$A$1:$AF$1,0))+((('Calcs - ACA values'!R149)-(INDEX('APT Data'!$A147:$AF147,MATCH('Calcs - New values'!T$3,'APT Data'!$A$1:$AF$1,0))))*$A$1),'Calcs - ACA values'!R149*$A$1)</f>
        <v>260</v>
      </c>
      <c r="U149" s="27">
        <f>IFERROR(INDEX('APT Data'!$A147:$AF147,MATCH('Calcs - New values'!U$3,'APT Data'!$A$1:$AF$1,0))+((('Calcs - ACA values'!S149)-(INDEX('APT Data'!$A147:$AF147,MATCH('Calcs - New values'!U$3,'APT Data'!$A$1:$AF$1,0))))*$A$1),'Calcs - ACA values'!S149*$A$1)</f>
        <v>415</v>
      </c>
      <c r="V149" s="27">
        <f>IFERROR(INDEX('APT Data'!$A147:$AF147,MATCH('Calcs - New values'!V$3,'APT Data'!$A$1:$AF$1,0))+((('Calcs - ACA values'!T149)-(INDEX('APT Data'!$A147:$AF147,MATCH('Calcs - New values'!V$3,'APT Data'!$A$1:$AF$1,0))))*$A$1),'Calcs - ACA values'!T149*$A$1)</f>
        <v>215</v>
      </c>
      <c r="W149" s="27">
        <f>IFERROR(INDEX('APT Data'!$A147:$AF147,MATCH('Calcs - New values'!W$3,'APT Data'!$A$1:$AF$1,0))+((('Calcs - ACA values'!U149)-(INDEX('APT Data'!$A147:$AF147,MATCH('Calcs - New values'!W$3,'APT Data'!$A$1:$AF$1,0))))*$A$1),'Calcs - ACA values'!U149*$A$1)</f>
        <v>310</v>
      </c>
      <c r="X149" s="27">
        <f>IFERROR(INDEX('APT Data'!$A147:$AF147,MATCH('Calcs - New values'!X$3,'APT Data'!$A$1:$AF$1,0))+((('Calcs - ACA values'!V149)-(INDEX('APT Data'!$A147:$AF147,MATCH('Calcs - New values'!X$3,'APT Data'!$A$1:$AF$1,0))))*$A$1),'Calcs - ACA values'!V149*$A$1)</f>
        <v>1095</v>
      </c>
      <c r="Y149" s="27">
        <f>IFERROR(INDEX('APT Data'!$A147:$AF147,MATCH('Calcs - New values'!Y$3,'APT Data'!$A$1:$AF$1,0))+((('Calcs - ACA values'!W149)-(INDEX('APT Data'!$A147:$AF147,MATCH('Calcs - New values'!Y$3,'APT Data'!$A$1:$AF$1,0))))*$A$1),'Calcs - ACA values'!W149*$A$1)</f>
        <v>1660</v>
      </c>
      <c r="Z149" s="27">
        <f>IFERROR(INDEX('APT Data'!$A147:$AF147,MATCH('Calcs - New values'!Z$3,'APT Data'!$A$1:$AF$1,0))+((('Calcs - ACA values'!X149)-(INDEX('APT Data'!$A147:$AF147,MATCH('Calcs - New values'!Z$3,'APT Data'!$A$1:$AF$1,0))))*$A$1),'Calcs - ACA values'!X149*$A$1)</f>
        <v>550</v>
      </c>
      <c r="AA149" s="27">
        <f>IFERROR(INDEX('APT Data'!$A147:$AF147,MATCH('Calcs - New values'!AA$3,'APT Data'!$A$1:$AF$1,0))+((('Calcs - ACA values'!Y149)-(INDEX('APT Data'!$A147:$AF147,MATCH('Calcs - New values'!AA$3,'APT Data'!$A$1:$AF$1,0))))*$A$1),'Calcs - ACA values'!Y149*$A$1)</f>
        <v>1485</v>
      </c>
      <c r="AB149" s="27">
        <f>IFERROR(INDEX('APT Data'!$A147:$AF147,MATCH('Calcs - New values'!AB$3,'APT Data'!$A$1:$AF$1,0))+((('Calcs - ACA values'!Z149)-(INDEX('APT Data'!$A147:$AF147,MATCH('Calcs - New values'!AB$3,'APT Data'!$A$1:$AF$1,0))))*$A$1),'Calcs - ACA values'!Z149*$A$1)</f>
        <v>117800</v>
      </c>
      <c r="AC149" s="27">
        <f>IFERROR(INDEX('APT Data'!$A147:$AF147,MATCH('Calcs - New values'!AC$3,'APT Data'!$A$1:$AF$1,0))+((('Calcs - ACA values'!AA149)-(INDEX('APT Data'!$A147:$AF147,MATCH('Calcs - New values'!AC$3,'APT Data'!$A$1:$AF$1,0))))*$A$1),'Calcs - ACA values'!AA149*$A$1)</f>
        <v>117800</v>
      </c>
      <c r="AD149" s="27">
        <f>IFERROR(INDEX('APT Data'!$A147:$AF147,MATCH('Calcs - New values'!AD$3,'APT Data'!$A$1:$AF$1,0))+((('Calcs - ACA values'!AB149)-(INDEX('APT Data'!$A147:$AF147,MATCH('Calcs - New values'!AD$3,'APT Data'!$A$1:$AF$1,0))))*$A$1),'Calcs - ACA values'!AB149*$A$1)</f>
        <v>45000</v>
      </c>
      <c r="AE149" s="27">
        <f>IFERROR(INDEX('APT Data'!$A147:$AF147,MATCH('Calcs - New values'!AE$3,'APT Data'!$A$1:$AF$1,0))+((('Calcs - ACA values'!AC149)-(INDEX('APT Data'!$A147:$AF147,MATCH('Calcs - New values'!AE$3,'APT Data'!$A$1:$AF$1,0))))*$A$1),'Calcs - ACA values'!AC149*$A$1)</f>
        <v>70000</v>
      </c>
      <c r="AF149" s="27">
        <f>IFERROR(INDEX('APT Data'!$A147:$AF147,MATCH('Calcs - New values'!AF$3,'APT Data'!$A$1:$AF$1,0))+((('Calcs - ACA values'!AD149)-(INDEX('APT Data'!$A147:$AF147,MATCH('Calcs - New values'!AF$3,'APT Data'!$A$1:$AF$1,0))))*$A$1),'Calcs - ACA values'!AD149*$A$1)</f>
        <v>0</v>
      </c>
      <c r="AG149" s="27">
        <f>IFERROR(INDEX('APT Data'!$A147:$AF147,MATCH('Calcs - New values'!AG$3,'APT Data'!$A$1:$AF$1,0))+((('Calcs - ACA values'!AE149)-(INDEX('APT Data'!$A147:$AF147,MATCH('Calcs - New values'!AG$3,'APT Data'!$A$1:$AF$1,0))))*$A$1),'Calcs - ACA values'!AE149*$A$1)</f>
        <v>900</v>
      </c>
      <c r="AH149" s="27">
        <f>IFERROR(INDEX('APT Data'!$A147:$AF147,MATCH('Calcs - New values'!AH$3,'APT Data'!$A$1:$AF$1,0))+((('Calcs - ACA values'!AF149)-(INDEX('APT Data'!$A147:$AF147,MATCH('Calcs - New values'!AH$3,'APT Data'!$A$1:$AF$1,0))))*$A$1),'Calcs - ACA values'!AF149*$A$1)</f>
        <v>1290</v>
      </c>
    </row>
    <row r="150" spans="1:34" x14ac:dyDescent="0.35">
      <c r="A150" s="11">
        <v>935</v>
      </c>
      <c r="B150" s="11" t="b">
        <f>A150='Calcs - ACA values'!A150</f>
        <v>1</v>
      </c>
      <c r="C150" s="11" t="b">
        <f>A150='APT Data'!A148</f>
        <v>1</v>
      </c>
      <c r="D150" s="18" t="s">
        <v>151</v>
      </c>
      <c r="E150" s="27">
        <f>IFERROR(INDEX('APT Data'!$A148:$AF148,MATCH('Calcs - New values'!E$3,'APT Data'!$A$1:$AF$1,0))+((('Calcs - ACA values'!C150)-(INDEX('APT Data'!$A148:$AF148,MATCH('Calcs - New values'!E$3,'APT Data'!$A$1:$AF$1,0))))*$A$1),'Calcs - ACA values'!C150*$A$1)</f>
        <v>3078.906246</v>
      </c>
      <c r="F150" s="27">
        <f>IFERROR(INDEX('APT Data'!$A148:$AF148,MATCH('Calcs - New values'!F$3,'APT Data'!$A$1:$AF$1,0))+((('Calcs - ACA values'!D150)-(INDEX('APT Data'!$A148:$AF148,MATCH('Calcs - New values'!F$3,'APT Data'!$A$1:$AF$1,0))))*$A$1),'Calcs - ACA values'!D150*$A$1)</f>
        <v>4359.9088080000001</v>
      </c>
      <c r="G150" s="27">
        <f>IFERROR(INDEX('APT Data'!$A148:$AF148,MATCH('Calcs - New values'!G$3,'APT Data'!$A$1:$AF$1,0))+((('Calcs - ACA values'!E150)-(INDEX('APT Data'!$A148:$AF148,MATCH('Calcs - New values'!G$3,'APT Data'!$A$1:$AF$1,0))))*$A$1),'Calcs - ACA values'!E150*$A$1)</f>
        <v>4918.9099260000003</v>
      </c>
      <c r="H150" s="27">
        <f>IFERROR(INDEX('APT Data'!$A148:$AF148,MATCH('Calcs - New values'!H$3,'APT Data'!$A$1:$AF$1,0))+((('Calcs - ACA values'!F150)-(INDEX('APT Data'!$A148:$AF148,MATCH('Calcs - New values'!H$3,'APT Data'!$A$1:$AF$1,0))))*$A$1),'Calcs - ACA values'!F150*$A$1)</f>
        <v>575.00115000000005</v>
      </c>
      <c r="I150" s="27">
        <f>IFERROR(INDEX('APT Data'!$A148:$AF148,MATCH('Calcs - New values'!I$3,'APT Data'!$A$1:$AF$1,0))+((('Calcs - ACA values'!G150)-(INDEX('APT Data'!$A148:$AF148,MATCH('Calcs - New values'!I$3,'APT Data'!$A$1:$AF$1,0))))*$A$1),'Calcs - ACA values'!G150*$A$1)</f>
        <v>840.00167999999996</v>
      </c>
      <c r="J150" s="27">
        <f>IFERROR(INDEX('APT Data'!$A148:$AF148,MATCH('Calcs - New values'!J$3,'APT Data'!$A$1:$AF$1,0))+((('Calcs - ACA values'!H150)-(INDEX('APT Data'!$A148:$AF148,MATCH('Calcs - New values'!J$3,'APT Data'!$A$1:$AF$1,0))))*$A$1),'Calcs - ACA values'!H150*$A$1)</f>
        <v>460.00092000000001</v>
      </c>
      <c r="K150" s="27">
        <f>IFERROR(INDEX('APT Data'!$A148:$AF148,MATCH('Calcs - New values'!K$3,'APT Data'!$A$1:$AF$1,0))+((('Calcs - ACA values'!I150)-(INDEX('APT Data'!$A148:$AF148,MATCH('Calcs - New values'!K$3,'APT Data'!$A$1:$AF$1,0))))*$A$1),'Calcs - ACA values'!I150*$A$1)</f>
        <v>460.00092000000001</v>
      </c>
      <c r="L150" s="27">
        <f>IFERROR(INDEX('APT Data'!$A148:$AF148,MATCH('Calcs - New values'!L$3,'APT Data'!$A$1:$AF$1,0))+((('Calcs - ACA values'!J150)-(INDEX('APT Data'!$A148:$AF148,MATCH('Calcs - New values'!L$3,'APT Data'!$A$1:$AF$1,0))))*$A$1),'Calcs - ACA values'!J150*$A$1)</f>
        <v>620.00124000000005</v>
      </c>
      <c r="M150" s="27">
        <f>IFERROR(INDEX('APT Data'!$A148:$AF148,MATCH('Calcs - New values'!M$3,'APT Data'!$A$1:$AF$1,0))+((('Calcs - ACA values'!K150)-(INDEX('APT Data'!$A148:$AF148,MATCH('Calcs - New values'!M$3,'APT Data'!$A$1:$AF$1,0))))*$A$1),'Calcs - ACA values'!K150*$A$1)</f>
        <v>865.00172999999995</v>
      </c>
      <c r="N150" s="27">
        <f>IFERROR(INDEX('APT Data'!$A148:$AF148,MATCH('Calcs - New values'!N$3,'APT Data'!$A$1:$AF$1,0))+((('Calcs - ACA values'!L150)-(INDEX('APT Data'!$A148:$AF148,MATCH('Calcs - New values'!N$3,'APT Data'!$A$1:$AF$1,0))))*$A$1),'Calcs - ACA values'!L150*$A$1)</f>
        <v>475.00094999999999</v>
      </c>
      <c r="O150" s="27">
        <f>IFERROR(INDEX('APT Data'!$A148:$AF148,MATCH('Calcs - New values'!O$3,'APT Data'!$A$1:$AF$1,0))+((('Calcs - ACA values'!M150)-(INDEX('APT Data'!$A148:$AF148,MATCH('Calcs - New values'!O$3,'APT Data'!$A$1:$AF$1,0))))*$A$1),'Calcs - ACA values'!M150*$A$1)</f>
        <v>680.00135999999998</v>
      </c>
      <c r="P150" s="27">
        <f>IFERROR(INDEX('APT Data'!$A148:$AF148,MATCH('Calcs - New values'!P$3,'APT Data'!$A$1:$AF$1,0))+((('Calcs - ACA values'!N150)-(INDEX('APT Data'!$A148:$AF148,MATCH('Calcs - New values'!P$3,'APT Data'!$A$1:$AF$1,0))))*$A$1),'Calcs - ACA values'!N150*$A$1)</f>
        <v>445.00089000000003</v>
      </c>
      <c r="Q150" s="27">
        <f>IFERROR(INDEX('APT Data'!$A148:$AF148,MATCH('Calcs - New values'!Q$3,'APT Data'!$A$1:$AF$1,0))+((('Calcs - ACA values'!O150)-(INDEX('APT Data'!$A148:$AF148,MATCH('Calcs - New values'!Q$3,'APT Data'!$A$1:$AF$1,0))))*$A$1),'Calcs - ACA values'!O150*$A$1)</f>
        <v>630.00126</v>
      </c>
      <c r="R150" s="27">
        <f>IFERROR(INDEX('APT Data'!$A148:$AF148,MATCH('Calcs - New values'!R$3,'APT Data'!$A$1:$AF$1,0))+((('Calcs - ACA values'!P150)-(INDEX('APT Data'!$A148:$AF148,MATCH('Calcs - New values'!R$3,'APT Data'!$A$1:$AF$1,0))))*$A$1),'Calcs - ACA values'!P150*$A$1)</f>
        <v>410.00081999999998</v>
      </c>
      <c r="S150" s="27">
        <f>IFERROR(INDEX('APT Data'!$A148:$AF148,MATCH('Calcs - New values'!S$3,'APT Data'!$A$1:$AF$1,0))+((('Calcs - ACA values'!Q150)-(INDEX('APT Data'!$A148:$AF148,MATCH('Calcs - New values'!S$3,'APT Data'!$A$1:$AF$1,0))))*$A$1),'Calcs - ACA values'!Q150*$A$1)</f>
        <v>580.00116000000003</v>
      </c>
      <c r="T150" s="27">
        <f>IFERROR(INDEX('APT Data'!$A148:$AF148,MATCH('Calcs - New values'!T$3,'APT Data'!$A$1:$AF$1,0))+((('Calcs - ACA values'!R150)-(INDEX('APT Data'!$A148:$AF148,MATCH('Calcs - New values'!T$3,'APT Data'!$A$1:$AF$1,0))))*$A$1),'Calcs - ACA values'!R150*$A$1)</f>
        <v>260.00051999999999</v>
      </c>
      <c r="U150" s="27">
        <f>IFERROR(INDEX('APT Data'!$A148:$AF148,MATCH('Calcs - New values'!U$3,'APT Data'!$A$1:$AF$1,0))+((('Calcs - ACA values'!S150)-(INDEX('APT Data'!$A148:$AF148,MATCH('Calcs - New values'!U$3,'APT Data'!$A$1:$AF$1,0))))*$A$1),'Calcs - ACA values'!S150*$A$1)</f>
        <v>415.00083000000001</v>
      </c>
      <c r="V150" s="27">
        <f>IFERROR(INDEX('APT Data'!$A148:$AF148,MATCH('Calcs - New values'!V$3,'APT Data'!$A$1:$AF$1,0))+((('Calcs - ACA values'!T150)-(INDEX('APT Data'!$A148:$AF148,MATCH('Calcs - New values'!V$3,'APT Data'!$A$1:$AF$1,0))))*$A$1),'Calcs - ACA values'!T150*$A$1)</f>
        <v>215.00042999999999</v>
      </c>
      <c r="W150" s="27">
        <f>IFERROR(INDEX('APT Data'!$A148:$AF148,MATCH('Calcs - New values'!W$3,'APT Data'!$A$1:$AF$1,0))+((('Calcs - ACA values'!U150)-(INDEX('APT Data'!$A148:$AF148,MATCH('Calcs - New values'!W$3,'APT Data'!$A$1:$AF$1,0))))*$A$1),'Calcs - ACA values'!U150*$A$1)</f>
        <v>310.00062000000003</v>
      </c>
      <c r="X150" s="27">
        <f>IFERROR(INDEX('APT Data'!$A148:$AF148,MATCH('Calcs - New values'!X$3,'APT Data'!$A$1:$AF$1,0))+((('Calcs - ACA values'!V150)-(INDEX('APT Data'!$A148:$AF148,MATCH('Calcs - New values'!X$3,'APT Data'!$A$1:$AF$1,0))))*$A$1),'Calcs - ACA values'!V150*$A$1)</f>
        <v>1095.0021899999999</v>
      </c>
      <c r="Y150" s="27">
        <f>IFERROR(INDEX('APT Data'!$A148:$AF148,MATCH('Calcs - New values'!Y$3,'APT Data'!$A$1:$AF$1,0))+((('Calcs - ACA values'!W150)-(INDEX('APT Data'!$A148:$AF148,MATCH('Calcs - New values'!Y$3,'APT Data'!$A$1:$AF$1,0))))*$A$1),'Calcs - ACA values'!W150*$A$1)</f>
        <v>1660.00332</v>
      </c>
      <c r="Z150" s="27">
        <f>IFERROR(INDEX('APT Data'!$A148:$AF148,MATCH('Calcs - New values'!Z$3,'APT Data'!$A$1:$AF$1,0))+((('Calcs - ACA values'!X150)-(INDEX('APT Data'!$A148:$AF148,MATCH('Calcs - New values'!Z$3,'APT Data'!$A$1:$AF$1,0))))*$A$1),'Calcs - ACA values'!X150*$A$1)</f>
        <v>550.00109999999995</v>
      </c>
      <c r="AA150" s="27">
        <f>IFERROR(INDEX('APT Data'!$A148:$AF148,MATCH('Calcs - New values'!AA$3,'APT Data'!$A$1:$AF$1,0))+((('Calcs - ACA values'!Y150)-(INDEX('APT Data'!$A148:$AF148,MATCH('Calcs - New values'!AA$3,'APT Data'!$A$1:$AF$1,0))))*$A$1),'Calcs - ACA values'!Y150*$A$1)</f>
        <v>1485.00297</v>
      </c>
      <c r="AB150" s="27">
        <f>IFERROR(INDEX('APT Data'!$A148:$AF148,MATCH('Calcs - New values'!AB$3,'APT Data'!$A$1:$AF$1,0))+((('Calcs - ACA values'!Z150)-(INDEX('APT Data'!$A148:$AF148,MATCH('Calcs - New values'!AB$3,'APT Data'!$A$1:$AF$1,0))))*$A$1),'Calcs - ACA values'!Z150*$A$1)</f>
        <v>117800.2356</v>
      </c>
      <c r="AC150" s="27">
        <f>IFERROR(INDEX('APT Data'!$A148:$AF148,MATCH('Calcs - New values'!AC$3,'APT Data'!$A$1:$AF$1,0))+((('Calcs - ACA values'!AA150)-(INDEX('APT Data'!$A148:$AF148,MATCH('Calcs - New values'!AC$3,'APT Data'!$A$1:$AF$1,0))))*$A$1),'Calcs - ACA values'!AA150*$A$1)</f>
        <v>117800.2356</v>
      </c>
      <c r="AD150" s="27">
        <f>IFERROR(INDEX('APT Data'!$A148:$AF148,MATCH('Calcs - New values'!AD$3,'APT Data'!$A$1:$AF$1,0))+((('Calcs - ACA values'!AB150)-(INDEX('APT Data'!$A148:$AF148,MATCH('Calcs - New values'!AD$3,'APT Data'!$A$1:$AF$1,0))))*$A$1),'Calcs - ACA values'!AB150*$A$1)</f>
        <v>45000.09</v>
      </c>
      <c r="AE150" s="27">
        <f>IFERROR(INDEX('APT Data'!$A148:$AF148,MATCH('Calcs - New values'!AE$3,'APT Data'!$A$1:$AF$1,0))+((('Calcs - ACA values'!AC150)-(INDEX('APT Data'!$A148:$AF148,MATCH('Calcs - New values'!AE$3,'APT Data'!$A$1:$AF$1,0))))*$A$1),'Calcs - ACA values'!AC150*$A$1)</f>
        <v>70000.14</v>
      </c>
      <c r="AF150" s="27">
        <f>IFERROR(INDEX('APT Data'!$A148:$AF148,MATCH('Calcs - New values'!AF$3,'APT Data'!$A$1:$AF$1,0))+((('Calcs - ACA values'!AD150)-(INDEX('APT Data'!$A148:$AF148,MATCH('Calcs - New values'!AF$3,'APT Data'!$A$1:$AF$1,0))))*$A$1),'Calcs - ACA values'!AD150*$A$1)</f>
        <v>0</v>
      </c>
      <c r="AG150" s="27">
        <f>IFERROR(INDEX('APT Data'!$A148:$AF148,MATCH('Calcs - New values'!AG$3,'APT Data'!$A$1:$AF$1,0))+((('Calcs - ACA values'!AE150)-(INDEX('APT Data'!$A148:$AF148,MATCH('Calcs - New values'!AG$3,'APT Data'!$A$1:$AF$1,0))))*$A$1),'Calcs - ACA values'!AE150*$A$1)</f>
        <v>900.0018</v>
      </c>
      <c r="AH150" s="27">
        <f>IFERROR(INDEX('APT Data'!$A148:$AF148,MATCH('Calcs - New values'!AH$3,'APT Data'!$A$1:$AF$1,0))+((('Calcs - ACA values'!AF150)-(INDEX('APT Data'!$A148:$AF148,MATCH('Calcs - New values'!AH$3,'APT Data'!$A$1:$AF$1,0))))*$A$1),'Calcs - ACA values'!AF150*$A$1)</f>
        <v>1290.0025800000001</v>
      </c>
    </row>
    <row r="151" spans="1:34" x14ac:dyDescent="0.35">
      <c r="A151" s="11">
        <v>936</v>
      </c>
      <c r="B151" s="11" t="b">
        <f>A151='Calcs - ACA values'!A151</f>
        <v>1</v>
      </c>
      <c r="C151" s="11" t="b">
        <f>A151='APT Data'!A149</f>
        <v>1</v>
      </c>
      <c r="D151" s="18" t="s">
        <v>152</v>
      </c>
      <c r="E151" s="27">
        <f>IFERROR(INDEX('APT Data'!$A149:$AF149,MATCH('Calcs - New values'!E$3,'APT Data'!$A$1:$AF$1,0))+((('Calcs - ACA values'!C151)-(INDEX('APT Data'!$A149:$AF149,MATCH('Calcs - New values'!E$3,'APT Data'!$A$1:$AF$1,0))))*$A$1),'Calcs - ACA values'!C151*$A$1)</f>
        <v>3301.734672</v>
      </c>
      <c r="F151" s="27">
        <f>IFERROR(INDEX('APT Data'!$A149:$AF149,MATCH('Calcs - New values'!F$3,'APT Data'!$A$1:$AF$1,0))+((('Calcs - ACA values'!D151)-(INDEX('APT Data'!$A149:$AF149,MATCH('Calcs - New values'!F$3,'APT Data'!$A$1:$AF$1,0))))*$A$1),'Calcs - ACA values'!D151*$A$1)</f>
        <v>4657.2676860000001</v>
      </c>
      <c r="G151" s="27">
        <f>IFERROR(INDEX('APT Data'!$A149:$AF149,MATCH('Calcs - New values'!G$3,'APT Data'!$A$1:$AF$1,0))+((('Calcs - ACA values'!E151)-(INDEX('APT Data'!$A149:$AF149,MATCH('Calcs - New values'!G$3,'APT Data'!$A$1:$AF$1,0))))*$A$1),'Calcs - ACA values'!E151*$A$1)</f>
        <v>5249.6548119999998</v>
      </c>
      <c r="H151" s="27">
        <f>IFERROR(INDEX('APT Data'!$A149:$AF149,MATCH('Calcs - New values'!H$3,'APT Data'!$A$1:$AF$1,0))+((('Calcs - ACA values'!F151)-(INDEX('APT Data'!$A149:$AF149,MATCH('Calcs - New values'!H$3,'APT Data'!$A$1:$AF$1,0))))*$A$1),'Calcs - ACA values'!F151*$A$1)</f>
        <v>626.68892000000005</v>
      </c>
      <c r="I151" s="27">
        <f>IFERROR(INDEX('APT Data'!$A149:$AF149,MATCH('Calcs - New values'!I$3,'APT Data'!$A$1:$AF$1,0))+((('Calcs - ACA values'!G151)-(INDEX('APT Data'!$A149:$AF149,MATCH('Calcs - New values'!I$3,'APT Data'!$A$1:$AF$1,0))))*$A$1),'Calcs - ACA values'!G151*$A$1)</f>
        <v>889.53158999999994</v>
      </c>
      <c r="J151" s="27">
        <f>IFERROR(INDEX('APT Data'!$A149:$AF149,MATCH('Calcs - New values'!J$3,'APT Data'!$A$1:$AF$1,0))+((('Calcs - ACA values'!H151)-(INDEX('APT Data'!$A149:$AF149,MATCH('Calcs - New values'!J$3,'APT Data'!$A$1:$AF$1,0))))*$A$1),'Calcs - ACA values'!H151*$A$1)</f>
        <v>487.12443999999999</v>
      </c>
      <c r="K151" s="27">
        <f>IFERROR(INDEX('APT Data'!$A149:$AF149,MATCH('Calcs - New values'!K$3,'APT Data'!$A$1:$AF$1,0))+((('Calcs - ACA values'!I151)-(INDEX('APT Data'!$A149:$AF149,MATCH('Calcs - New values'!K$3,'APT Data'!$A$1:$AF$1,0))))*$A$1),'Calcs - ACA values'!I151*$A$1)</f>
        <v>487.12443999999999</v>
      </c>
      <c r="L151" s="27">
        <f>IFERROR(INDEX('APT Data'!$A149:$AF149,MATCH('Calcs - New values'!L$3,'APT Data'!$A$1:$AF$1,0))+((('Calcs - ACA values'!J151)-(INDEX('APT Data'!$A149:$AF149,MATCH('Calcs - New values'!L$3,'APT Data'!$A$1:$AF$1,0))))*$A$1),'Calcs - ACA values'!J151*$A$1)</f>
        <v>660.30509000000006</v>
      </c>
      <c r="M151" s="27">
        <f>IFERROR(INDEX('APT Data'!$A149:$AF149,MATCH('Calcs - New values'!M$3,'APT Data'!$A$1:$AF$1,0))+((('Calcs - ACA values'!K151)-(INDEX('APT Data'!$A149:$AF149,MATCH('Calcs - New values'!M$3,'APT Data'!$A$1:$AF$1,0))))*$A$1),'Calcs - ACA values'!K151*$A$1)</f>
        <v>916.00576000000001</v>
      </c>
      <c r="N151" s="27">
        <f>IFERROR(INDEX('APT Data'!$A149:$AF149,MATCH('Calcs - New values'!N$3,'APT Data'!$A$1:$AF$1,0))+((('Calcs - ACA values'!L151)-(INDEX('APT Data'!$A149:$AF149,MATCH('Calcs - New values'!N$3,'APT Data'!$A$1:$AF$1,0))))*$A$1),'Calcs - ACA values'!L151*$A$1)</f>
        <v>505.87888000000004</v>
      </c>
      <c r="O151" s="27">
        <f>IFERROR(INDEX('APT Data'!$A149:$AF149,MATCH('Calcs - New values'!O$3,'APT Data'!$A$1:$AF$1,0))+((('Calcs - ACA values'!M151)-(INDEX('APT Data'!$A149:$AF149,MATCH('Calcs - New values'!O$3,'APT Data'!$A$1:$AF$1,0))))*$A$1),'Calcs - ACA values'!M151*$A$1)</f>
        <v>720.09700999999995</v>
      </c>
      <c r="P151" s="27">
        <f>IFERROR(INDEX('APT Data'!$A149:$AF149,MATCH('Calcs - New values'!P$3,'APT Data'!$A$1:$AF$1,0))+((('Calcs - ACA values'!N151)-(INDEX('APT Data'!$A149:$AF149,MATCH('Calcs - New values'!P$3,'APT Data'!$A$1:$AF$1,0))))*$A$1),'Calcs - ACA values'!N151*$A$1)</f>
        <v>473.92867000000001</v>
      </c>
      <c r="Q151" s="27">
        <f>IFERROR(INDEX('APT Data'!$A149:$AF149,MATCH('Calcs - New values'!Q$3,'APT Data'!$A$1:$AF$1,0))+((('Calcs - ACA values'!O151)-(INDEX('APT Data'!$A149:$AF149,MATCH('Calcs - New values'!Q$3,'APT Data'!$A$1:$AF$1,0))))*$A$1),'Calcs - ACA values'!O151*$A$1)</f>
        <v>667.14866999999992</v>
      </c>
      <c r="R151" s="27">
        <f>IFERROR(INDEX('APT Data'!$A149:$AF149,MATCH('Calcs - New values'!R$3,'APT Data'!$A$1:$AF$1,0))+((('Calcs - ACA values'!P151)-(INDEX('APT Data'!$A149:$AF149,MATCH('Calcs - New values'!R$3,'APT Data'!$A$1:$AF$1,0))))*$A$1),'Calcs - ACA values'!P151*$A$1)</f>
        <v>436.65334999999999</v>
      </c>
      <c r="S151" s="27">
        <f>IFERROR(INDEX('APT Data'!$A149:$AF149,MATCH('Calcs - New values'!S$3,'APT Data'!$A$1:$AF$1,0))+((('Calcs - ACA values'!Q151)-(INDEX('APT Data'!$A149:$AF149,MATCH('Calcs - New values'!S$3,'APT Data'!$A$1:$AF$1,0))))*$A$1),'Calcs - ACA values'!Q151*$A$1)</f>
        <v>614.20033000000001</v>
      </c>
      <c r="T151" s="27">
        <f>IFERROR(INDEX('APT Data'!$A149:$AF149,MATCH('Calcs - New values'!T$3,'APT Data'!$A$1:$AF$1,0))+((('Calcs - ACA values'!R151)-(INDEX('APT Data'!$A149:$AF149,MATCH('Calcs - New values'!T$3,'APT Data'!$A$1:$AF$1,0))))*$A$1),'Calcs - ACA values'!R151*$A$1)</f>
        <v>276.90211999999997</v>
      </c>
      <c r="U151" s="27">
        <f>IFERROR(INDEX('APT Data'!$A149:$AF149,MATCH('Calcs - New values'!U$3,'APT Data'!$A$1:$AF$1,0))+((('Calcs - ACA values'!S151)-(INDEX('APT Data'!$A149:$AF149,MATCH('Calcs - New values'!U$3,'APT Data'!$A$1:$AF$1,0))))*$A$1),'Calcs - ACA values'!S151*$A$1)</f>
        <v>439.47096999999997</v>
      </c>
      <c r="V151" s="27">
        <f>IFERROR(INDEX('APT Data'!$A149:$AF149,MATCH('Calcs - New values'!V$3,'APT Data'!$A$1:$AF$1,0))+((('Calcs - ACA values'!T151)-(INDEX('APT Data'!$A149:$AF149,MATCH('Calcs - New values'!V$3,'APT Data'!$A$1:$AF$1,0))))*$A$1),'Calcs - ACA values'!T151*$A$1)</f>
        <v>228.97676000000001</v>
      </c>
      <c r="W151" s="27">
        <f>IFERROR(INDEX('APT Data'!$A149:$AF149,MATCH('Calcs - New values'!W$3,'APT Data'!$A$1:$AF$1,0))+((('Calcs - ACA values'!U151)-(INDEX('APT Data'!$A149:$AF149,MATCH('Calcs - New values'!W$3,'APT Data'!$A$1:$AF$1,0))))*$A$1),'Calcs - ACA values'!U151*$A$1)</f>
        <v>328.27951000000002</v>
      </c>
      <c r="X151" s="27">
        <f>IFERROR(INDEX('APT Data'!$A149:$AF149,MATCH('Calcs - New values'!X$3,'APT Data'!$A$1:$AF$1,0))+((('Calcs - ACA values'!V151)-(INDEX('APT Data'!$A149:$AF149,MATCH('Calcs - New values'!X$3,'APT Data'!$A$1:$AF$1,0))))*$A$1),'Calcs - ACA values'!V151*$A$1)</f>
        <v>1159.56798</v>
      </c>
      <c r="Y151" s="27">
        <f>IFERROR(INDEX('APT Data'!$A149:$AF149,MATCH('Calcs - New values'!Y$3,'APT Data'!$A$1:$AF$1,0))+((('Calcs - ACA values'!W151)-(INDEX('APT Data'!$A149:$AF149,MATCH('Calcs - New values'!Y$3,'APT Data'!$A$1:$AF$1,0))))*$A$1),'Calcs - ACA values'!W151*$A$1)</f>
        <v>1757.8837899999999</v>
      </c>
      <c r="Z151" s="27">
        <f>IFERROR(INDEX('APT Data'!$A149:$AF149,MATCH('Calcs - New values'!Z$3,'APT Data'!$A$1:$AF$1,0))+((('Calcs - ACA values'!X151)-(INDEX('APT Data'!$A149:$AF149,MATCH('Calcs - New values'!Z$3,'APT Data'!$A$1:$AF$1,0))))*$A$1),'Calcs - ACA values'!X151*$A$1)</f>
        <v>582.43137999999999</v>
      </c>
      <c r="AA151" s="27">
        <f>IFERROR(INDEX('APT Data'!$A149:$AF149,MATCH('Calcs - New values'!AA$3,'APT Data'!$A$1:$AF$1,0))+((('Calcs - ACA values'!Y151)-(INDEX('APT Data'!$A149:$AF149,MATCH('Calcs - New values'!AA$3,'APT Data'!$A$1:$AF$1,0))))*$A$1),'Calcs - ACA values'!Y151*$A$1)</f>
        <v>1572.5647800000002</v>
      </c>
      <c r="AB151" s="27">
        <f>IFERROR(INDEX('APT Data'!$A149:$AF149,MATCH('Calcs - New values'!AB$3,'APT Data'!$A$1:$AF$1,0))+((('Calcs - ACA values'!Z151)-(INDEX('APT Data'!$A149:$AF149,MATCH('Calcs - New values'!AB$3,'APT Data'!$A$1:$AF$1,0))))*$A$1),'Calcs - ACA values'!Z151*$A$1)</f>
        <v>127063.05319999999</v>
      </c>
      <c r="AC151" s="27">
        <f>IFERROR(INDEX('APT Data'!$A149:$AF149,MATCH('Calcs - New values'!AC$3,'APT Data'!$A$1:$AF$1,0))+((('Calcs - ACA values'!AA151)-(INDEX('APT Data'!$A149:$AF149,MATCH('Calcs - New values'!AC$3,'APT Data'!$A$1:$AF$1,0))))*$A$1),'Calcs - ACA values'!AA151*$A$1)</f>
        <v>132809.55319999999</v>
      </c>
      <c r="AD151" s="27">
        <f>IFERROR(INDEX('APT Data'!$A149:$AF149,MATCH('Calcs - New values'!AD$3,'APT Data'!$A$1:$AF$1,0))+((('Calcs - ACA values'!AB151)-(INDEX('APT Data'!$A149:$AF149,MATCH('Calcs - New values'!AD$3,'APT Data'!$A$1:$AF$1,0))))*$A$1),'Calcs - ACA values'!AB151*$A$1)</f>
        <v>47653.83</v>
      </c>
      <c r="AE151" s="27">
        <f>IFERROR(INDEX('APT Data'!$A149:$AF149,MATCH('Calcs - New values'!AE$3,'APT Data'!$A$1:$AF$1,0))+((('Calcs - ACA values'!AC151)-(INDEX('APT Data'!$A149:$AF149,MATCH('Calcs - New values'!AE$3,'APT Data'!$A$1:$AF$1,0))))*$A$1),'Calcs - ACA values'!AC151*$A$1)</f>
        <v>74127.28</v>
      </c>
      <c r="AF151" s="27">
        <f>IFERROR(INDEX('APT Data'!$A149:$AF149,MATCH('Calcs - New values'!AF$3,'APT Data'!$A$1:$AF$1,0))+((('Calcs - ACA values'!AD151)-(INDEX('APT Data'!$A149:$AF149,MATCH('Calcs - New values'!AF$3,'APT Data'!$A$1:$AF$1,0))))*$A$1),'Calcs - ACA values'!AD151*$A$1)</f>
        <v>356.4</v>
      </c>
      <c r="AG151" s="27">
        <f>IFERROR(INDEX('APT Data'!$A149:$AF149,MATCH('Calcs - New values'!AG$3,'APT Data'!$A$1:$AF$1,0))+((('Calcs - ACA values'!AE151)-(INDEX('APT Data'!$A149:$AF149,MATCH('Calcs - New values'!AG$3,'APT Data'!$A$1:$AF$1,0))))*$A$1),'Calcs - ACA values'!AE151*$A$1)</f>
        <v>953.06957999999997</v>
      </c>
      <c r="AH151" s="27">
        <f>IFERROR(INDEX('APT Data'!$A149:$AF149,MATCH('Calcs - New values'!AH$3,'APT Data'!$A$1:$AF$1,0))+((('Calcs - ACA values'!AF151)-(INDEX('APT Data'!$A149:$AF149,MATCH('Calcs - New values'!AH$3,'APT Data'!$A$1:$AF$1,0))))*$A$1),'Calcs - ACA values'!AF151*$A$1)</f>
        <v>1366.06638</v>
      </c>
    </row>
    <row r="152" spans="1:34" x14ac:dyDescent="0.35">
      <c r="A152" s="11">
        <v>937</v>
      </c>
      <c r="B152" s="11" t="b">
        <f>A152='Calcs - ACA values'!A152</f>
        <v>1</v>
      </c>
      <c r="C152" s="11" t="b">
        <f>A152='APT Data'!A150</f>
        <v>1</v>
      </c>
      <c r="D152" s="18" t="s">
        <v>153</v>
      </c>
      <c r="E152" s="27">
        <f>IFERROR(INDEX('APT Data'!$A150:$AF150,MATCH('Calcs - New values'!E$3,'APT Data'!$A$1:$AF$1,0))+((('Calcs - ACA values'!C152)-(INDEX('APT Data'!$A150:$AF150,MATCH('Calcs - New values'!E$3,'APT Data'!$A$1:$AF$1,0))))*$A$1),'Calcs - ACA values'!C152*$A$1)</f>
        <v>3125.1860999999999</v>
      </c>
      <c r="F152" s="27">
        <f>IFERROR(INDEX('APT Data'!$A150:$AF150,MATCH('Calcs - New values'!F$3,'APT Data'!$A$1:$AF$1,0))+((('Calcs - ACA values'!D152)-(INDEX('APT Data'!$A150:$AF150,MATCH('Calcs - New values'!F$3,'APT Data'!$A$1:$AF$1,0))))*$A$1),'Calcs - ACA values'!D152*$A$1)</f>
        <v>4407.0828000000001</v>
      </c>
      <c r="G152" s="27">
        <f>IFERROR(INDEX('APT Data'!$A150:$AF150,MATCH('Calcs - New values'!G$3,'APT Data'!$A$1:$AF$1,0))+((('Calcs - ACA values'!E152)-(INDEX('APT Data'!$A150:$AF150,MATCH('Calcs - New values'!G$3,'APT Data'!$A$1:$AF$1,0))))*$A$1),'Calcs - ACA values'!E152*$A$1)</f>
        <v>4966.4740999999995</v>
      </c>
      <c r="H152" s="27">
        <f>IFERROR(INDEX('APT Data'!$A150:$AF150,MATCH('Calcs - New values'!H$3,'APT Data'!$A$1:$AF$1,0))+((('Calcs - ACA values'!F152)-(INDEX('APT Data'!$A150:$AF150,MATCH('Calcs - New values'!H$3,'APT Data'!$A$1:$AF$1,0))))*$A$1),'Calcs - ACA values'!F152*$A$1)</f>
        <v>575.40250000000003</v>
      </c>
      <c r="I152" s="27">
        <f>IFERROR(INDEX('APT Data'!$A150:$AF150,MATCH('Calcs - New values'!I$3,'APT Data'!$A$1:$AF$1,0))+((('Calcs - ACA values'!G152)-(INDEX('APT Data'!$A150:$AF150,MATCH('Calcs - New values'!I$3,'APT Data'!$A$1:$AF$1,0))))*$A$1),'Calcs - ACA values'!G152*$A$1)</f>
        <v>840.58799999999997</v>
      </c>
      <c r="J152" s="27">
        <f>IFERROR(INDEX('APT Data'!$A150:$AF150,MATCH('Calcs - New values'!J$3,'APT Data'!$A$1:$AF$1,0))+((('Calcs - ACA values'!H152)-(INDEX('APT Data'!$A150:$AF150,MATCH('Calcs - New values'!J$3,'APT Data'!$A$1:$AF$1,0))))*$A$1),'Calcs - ACA values'!H152*$A$1)</f>
        <v>460.322</v>
      </c>
      <c r="K152" s="27">
        <f>IFERROR(INDEX('APT Data'!$A150:$AF150,MATCH('Calcs - New values'!K$3,'APT Data'!$A$1:$AF$1,0))+((('Calcs - ACA values'!I152)-(INDEX('APT Data'!$A150:$AF150,MATCH('Calcs - New values'!K$3,'APT Data'!$A$1:$AF$1,0))))*$A$1),'Calcs - ACA values'!I152*$A$1)</f>
        <v>460.322</v>
      </c>
      <c r="L152" s="27">
        <f>IFERROR(INDEX('APT Data'!$A150:$AF150,MATCH('Calcs - New values'!L$3,'APT Data'!$A$1:$AF$1,0))+((('Calcs - ACA values'!J152)-(INDEX('APT Data'!$A150:$AF150,MATCH('Calcs - New values'!L$3,'APT Data'!$A$1:$AF$1,0))))*$A$1),'Calcs - ACA values'!J152*$A$1)</f>
        <v>620.43399999999997</v>
      </c>
      <c r="M152" s="27">
        <f>IFERROR(INDEX('APT Data'!$A150:$AF150,MATCH('Calcs - New values'!M$3,'APT Data'!$A$1:$AF$1,0))+((('Calcs - ACA values'!K152)-(INDEX('APT Data'!$A150:$AF150,MATCH('Calcs - New values'!M$3,'APT Data'!$A$1:$AF$1,0))))*$A$1),'Calcs - ACA values'!K152*$A$1)</f>
        <v>865.60550000000001</v>
      </c>
      <c r="N152" s="27">
        <f>IFERROR(INDEX('APT Data'!$A150:$AF150,MATCH('Calcs - New values'!N$3,'APT Data'!$A$1:$AF$1,0))+((('Calcs - ACA values'!L152)-(INDEX('APT Data'!$A150:$AF150,MATCH('Calcs - New values'!N$3,'APT Data'!$A$1:$AF$1,0))))*$A$1),'Calcs - ACA values'!L152*$A$1)</f>
        <v>475.33249999999998</v>
      </c>
      <c r="O152" s="27">
        <f>IFERROR(INDEX('APT Data'!$A150:$AF150,MATCH('Calcs - New values'!O$3,'APT Data'!$A$1:$AF$1,0))+((('Calcs - ACA values'!M152)-(INDEX('APT Data'!$A150:$AF150,MATCH('Calcs - New values'!O$3,'APT Data'!$A$1:$AF$1,0))))*$A$1),'Calcs - ACA values'!M152*$A$1)</f>
        <v>680.476</v>
      </c>
      <c r="P152" s="27">
        <f>IFERROR(INDEX('APT Data'!$A150:$AF150,MATCH('Calcs - New values'!P$3,'APT Data'!$A$1:$AF$1,0))+((('Calcs - ACA values'!N152)-(INDEX('APT Data'!$A150:$AF150,MATCH('Calcs - New values'!P$3,'APT Data'!$A$1:$AF$1,0))))*$A$1),'Calcs - ACA values'!N152*$A$1)</f>
        <v>445.31150000000002</v>
      </c>
      <c r="Q152" s="27">
        <f>IFERROR(INDEX('APT Data'!$A150:$AF150,MATCH('Calcs - New values'!Q$3,'APT Data'!$A$1:$AF$1,0))+((('Calcs - ACA values'!O152)-(INDEX('APT Data'!$A150:$AF150,MATCH('Calcs - New values'!Q$3,'APT Data'!$A$1:$AF$1,0))))*$A$1),'Calcs - ACA values'!O152*$A$1)</f>
        <v>630.44100000000003</v>
      </c>
      <c r="R152" s="27">
        <f>IFERROR(INDEX('APT Data'!$A150:$AF150,MATCH('Calcs - New values'!R$3,'APT Data'!$A$1:$AF$1,0))+((('Calcs - ACA values'!P152)-(INDEX('APT Data'!$A150:$AF150,MATCH('Calcs - New values'!R$3,'APT Data'!$A$1:$AF$1,0))))*$A$1),'Calcs - ACA values'!P152*$A$1)</f>
        <v>410.28699999999998</v>
      </c>
      <c r="S152" s="27">
        <f>IFERROR(INDEX('APT Data'!$A150:$AF150,MATCH('Calcs - New values'!S$3,'APT Data'!$A$1:$AF$1,0))+((('Calcs - ACA values'!Q152)-(INDEX('APT Data'!$A150:$AF150,MATCH('Calcs - New values'!S$3,'APT Data'!$A$1:$AF$1,0))))*$A$1),'Calcs - ACA values'!Q152*$A$1)</f>
        <v>580.40599999999995</v>
      </c>
      <c r="T152" s="27">
        <f>IFERROR(INDEX('APT Data'!$A150:$AF150,MATCH('Calcs - New values'!T$3,'APT Data'!$A$1:$AF$1,0))+((('Calcs - ACA values'!R152)-(INDEX('APT Data'!$A150:$AF150,MATCH('Calcs - New values'!T$3,'APT Data'!$A$1:$AF$1,0))))*$A$1),'Calcs - ACA values'!R152*$A$1)</f>
        <v>260.18200000000002</v>
      </c>
      <c r="U152" s="27">
        <f>IFERROR(INDEX('APT Data'!$A150:$AF150,MATCH('Calcs - New values'!U$3,'APT Data'!$A$1:$AF$1,0))+((('Calcs - ACA values'!S152)-(INDEX('APT Data'!$A150:$AF150,MATCH('Calcs - New values'!U$3,'APT Data'!$A$1:$AF$1,0))))*$A$1),'Calcs - ACA values'!S152*$A$1)</f>
        <v>415.29050000000001</v>
      </c>
      <c r="V152" s="27">
        <f>IFERROR(INDEX('APT Data'!$A150:$AF150,MATCH('Calcs - New values'!V$3,'APT Data'!$A$1:$AF$1,0))+((('Calcs - ACA values'!T152)-(INDEX('APT Data'!$A150:$AF150,MATCH('Calcs - New values'!V$3,'APT Data'!$A$1:$AF$1,0))))*$A$1),'Calcs - ACA values'!T152*$A$1)</f>
        <v>215.15049999999999</v>
      </c>
      <c r="W152" s="27">
        <f>IFERROR(INDEX('APT Data'!$A150:$AF150,MATCH('Calcs - New values'!W$3,'APT Data'!$A$1:$AF$1,0))+((('Calcs - ACA values'!U152)-(INDEX('APT Data'!$A150:$AF150,MATCH('Calcs - New values'!W$3,'APT Data'!$A$1:$AF$1,0))))*$A$1),'Calcs - ACA values'!U152*$A$1)</f>
        <v>310.21699999999998</v>
      </c>
      <c r="X152" s="27">
        <f>IFERROR(INDEX('APT Data'!$A150:$AF150,MATCH('Calcs - New values'!X$3,'APT Data'!$A$1:$AF$1,0))+((('Calcs - ACA values'!V152)-(INDEX('APT Data'!$A150:$AF150,MATCH('Calcs - New values'!X$3,'APT Data'!$A$1:$AF$1,0))))*$A$1),'Calcs - ACA values'!V152*$A$1)</f>
        <v>1095.7665</v>
      </c>
      <c r="Y152" s="27">
        <f>IFERROR(INDEX('APT Data'!$A150:$AF150,MATCH('Calcs - New values'!Y$3,'APT Data'!$A$1:$AF$1,0))+((('Calcs - ACA values'!W152)-(INDEX('APT Data'!$A150:$AF150,MATCH('Calcs - New values'!Y$3,'APT Data'!$A$1:$AF$1,0))))*$A$1),'Calcs - ACA values'!W152*$A$1)</f>
        <v>1661.162</v>
      </c>
      <c r="Z152" s="27">
        <f>IFERROR(INDEX('APT Data'!$A150:$AF150,MATCH('Calcs - New values'!Z$3,'APT Data'!$A$1:$AF$1,0))+((('Calcs - ACA values'!X152)-(INDEX('APT Data'!$A150:$AF150,MATCH('Calcs - New values'!Z$3,'APT Data'!$A$1:$AF$1,0))))*$A$1),'Calcs - ACA values'!X152*$A$1)</f>
        <v>550.38499999999999</v>
      </c>
      <c r="AA152" s="27">
        <f>IFERROR(INDEX('APT Data'!$A150:$AF150,MATCH('Calcs - New values'!AA$3,'APT Data'!$A$1:$AF$1,0))+((('Calcs - ACA values'!Y152)-(INDEX('APT Data'!$A150:$AF150,MATCH('Calcs - New values'!AA$3,'APT Data'!$A$1:$AF$1,0))))*$A$1),'Calcs - ACA values'!Y152*$A$1)</f>
        <v>1486.0394999999999</v>
      </c>
      <c r="AB152" s="27">
        <f>IFERROR(INDEX('APT Data'!$A150:$AF150,MATCH('Calcs - New values'!AB$3,'APT Data'!$A$1:$AF$1,0))+((('Calcs - ACA values'!Z152)-(INDEX('APT Data'!$A150:$AF150,MATCH('Calcs - New values'!AB$3,'APT Data'!$A$1:$AF$1,0))))*$A$1),'Calcs - ACA values'!Z152*$A$1)</f>
        <v>120762.45999999999</v>
      </c>
      <c r="AC152" s="27">
        <f>IFERROR(INDEX('APT Data'!$A150:$AF150,MATCH('Calcs - New values'!AC$3,'APT Data'!$A$1:$AF$1,0))+((('Calcs - ACA values'!AA152)-(INDEX('APT Data'!$A150:$AF150,MATCH('Calcs - New values'!AC$3,'APT Data'!$A$1:$AF$1,0))))*$A$1),'Calcs - ACA values'!AA152*$A$1)</f>
        <v>120762.45999999999</v>
      </c>
      <c r="AD152" s="27">
        <f>IFERROR(INDEX('APT Data'!$A150:$AF150,MATCH('Calcs - New values'!AD$3,'APT Data'!$A$1:$AF$1,0))+((('Calcs - ACA values'!AB152)-(INDEX('APT Data'!$A150:$AF150,MATCH('Calcs - New values'!AD$3,'APT Data'!$A$1:$AF$1,0))))*$A$1),'Calcs - ACA values'!AB152*$A$1)</f>
        <v>45031.5</v>
      </c>
      <c r="AE152" s="27">
        <f>IFERROR(INDEX('APT Data'!$A150:$AF150,MATCH('Calcs - New values'!AE$3,'APT Data'!$A$1:$AF$1,0))+((('Calcs - ACA values'!AC152)-(INDEX('APT Data'!$A150:$AF150,MATCH('Calcs - New values'!AE$3,'APT Data'!$A$1:$AF$1,0))))*$A$1),'Calcs - ACA values'!AC152*$A$1)</f>
        <v>70049</v>
      </c>
      <c r="AF152" s="27">
        <f>IFERROR(INDEX('APT Data'!$A150:$AF150,MATCH('Calcs - New values'!AF$3,'APT Data'!$A$1:$AF$1,0))+((('Calcs - ACA values'!AD152)-(INDEX('APT Data'!$A150:$AF150,MATCH('Calcs - New values'!AF$3,'APT Data'!$A$1:$AF$1,0))))*$A$1),'Calcs - ACA values'!AD152*$A$1)</f>
        <v>0</v>
      </c>
      <c r="AG152" s="27">
        <f>IFERROR(INDEX('APT Data'!$A150:$AF150,MATCH('Calcs - New values'!AG$3,'APT Data'!$A$1:$AF$1,0))+((('Calcs - ACA values'!AE152)-(INDEX('APT Data'!$A150:$AF150,MATCH('Calcs - New values'!AG$3,'APT Data'!$A$1:$AF$1,0))))*$A$1),'Calcs - ACA values'!AE152*$A$1)</f>
        <v>90.63</v>
      </c>
      <c r="AH152" s="27">
        <f>IFERROR(INDEX('APT Data'!$A150:$AF150,MATCH('Calcs - New values'!AH$3,'APT Data'!$A$1:$AF$1,0))+((('Calcs - ACA values'!AF152)-(INDEX('APT Data'!$A150:$AF150,MATCH('Calcs - New values'!AH$3,'APT Data'!$A$1:$AF$1,0))))*$A$1),'Calcs - ACA values'!AF152*$A$1)</f>
        <v>129.90299999999999</v>
      </c>
    </row>
    <row r="153" spans="1:34" x14ac:dyDescent="0.35">
      <c r="A153" s="11">
        <v>938</v>
      </c>
      <c r="B153" s="11" t="b">
        <f>A153='Calcs - ACA values'!A153</f>
        <v>0</v>
      </c>
      <c r="C153" s="11" t="b">
        <f>A153='APT Data'!A151</f>
        <v>1</v>
      </c>
      <c r="D153" s="18" t="s">
        <v>154</v>
      </c>
      <c r="E153" s="27">
        <f>IFERROR(INDEX('APT Data'!$A151:$AF151,MATCH('Calcs - New values'!E$3,'APT Data'!$A$1:$AF$1,0))+((('Calcs - ACA values'!C153)-(INDEX('APT Data'!$A151:$AF151,MATCH('Calcs - New values'!E$3,'APT Data'!$A$1:$AF$1,0))))*$A$1),'Calcs - ACA values'!C153*$A$1)</f>
        <v>3140.7823619999999</v>
      </c>
      <c r="F153" s="27">
        <f>IFERROR(INDEX('APT Data'!$A151:$AF151,MATCH('Calcs - New values'!F$3,'APT Data'!$A$1:$AF$1,0))+((('Calcs - ACA values'!D153)-(INDEX('APT Data'!$A151:$AF151,MATCH('Calcs - New values'!F$3,'APT Data'!$A$1:$AF$1,0))))*$A$1),'Calcs - ACA values'!D153*$A$1)</f>
        <v>4429.076376</v>
      </c>
      <c r="G153" s="27">
        <f>IFERROR(INDEX('APT Data'!$A151:$AF151,MATCH('Calcs - New values'!G$3,'APT Data'!$A$1:$AF$1,0))+((('Calcs - ACA values'!E153)-(INDEX('APT Data'!$A151:$AF151,MATCH('Calcs - New values'!G$3,'APT Data'!$A$1:$AF$1,0))))*$A$1),'Calcs - ACA values'!E153*$A$1)</f>
        <v>4991.2593219999999</v>
      </c>
      <c r="H153" s="27">
        <f>IFERROR(INDEX('APT Data'!$A151:$AF151,MATCH('Calcs - New values'!H$3,'APT Data'!$A$1:$AF$1,0))+((('Calcs - ACA values'!F153)-(INDEX('APT Data'!$A151:$AF151,MATCH('Calcs - New values'!H$3,'APT Data'!$A$1:$AF$1,0))))*$A$1),'Calcs - ACA values'!F153*$A$1)</f>
        <v>578.27404999999999</v>
      </c>
      <c r="I153" s="27">
        <f>IFERROR(INDEX('APT Data'!$A151:$AF151,MATCH('Calcs - New values'!I$3,'APT Data'!$A$1:$AF$1,0))+((('Calcs - ACA values'!G153)-(INDEX('APT Data'!$A151:$AF151,MATCH('Calcs - New values'!I$3,'APT Data'!$A$1:$AF$1,0))))*$A$1),'Calcs - ACA values'!G153*$A$1)</f>
        <v>844.78296</v>
      </c>
      <c r="J153" s="27">
        <f>IFERROR(INDEX('APT Data'!$A151:$AF151,MATCH('Calcs - New values'!J$3,'APT Data'!$A$1:$AF$1,0))+((('Calcs - ACA values'!H153)-(INDEX('APT Data'!$A151:$AF151,MATCH('Calcs - New values'!J$3,'APT Data'!$A$1:$AF$1,0))))*$A$1),'Calcs - ACA values'!H153*$A$1)</f>
        <v>462.61923999999999</v>
      </c>
      <c r="K153" s="27">
        <f>IFERROR(INDEX('APT Data'!$A151:$AF151,MATCH('Calcs - New values'!K$3,'APT Data'!$A$1:$AF$1,0))+((('Calcs - ACA values'!I153)-(INDEX('APT Data'!$A151:$AF151,MATCH('Calcs - New values'!K$3,'APT Data'!$A$1:$AF$1,0))))*$A$1),'Calcs - ACA values'!I153*$A$1)</f>
        <v>462.61923999999999</v>
      </c>
      <c r="L153" s="27">
        <f>IFERROR(INDEX('APT Data'!$A151:$AF151,MATCH('Calcs - New values'!L$3,'APT Data'!$A$1:$AF$1,0))+((('Calcs - ACA values'!J153)-(INDEX('APT Data'!$A151:$AF151,MATCH('Calcs - New values'!L$3,'APT Data'!$A$1:$AF$1,0))))*$A$1),'Calcs - ACA values'!J153*$A$1)</f>
        <v>623.53027999999995</v>
      </c>
      <c r="M153" s="27">
        <f>IFERROR(INDEX('APT Data'!$A151:$AF151,MATCH('Calcs - New values'!M$3,'APT Data'!$A$1:$AF$1,0))+((('Calcs - ACA values'!K153)-(INDEX('APT Data'!$A151:$AF151,MATCH('Calcs - New values'!M$3,'APT Data'!$A$1:$AF$1,0))))*$A$1),'Calcs - ACA values'!K153*$A$1)</f>
        <v>869.92530999999997</v>
      </c>
      <c r="N153" s="27">
        <f>IFERROR(INDEX('APT Data'!$A151:$AF151,MATCH('Calcs - New values'!N$3,'APT Data'!$A$1:$AF$1,0))+((('Calcs - ACA values'!L153)-(INDEX('APT Data'!$A151:$AF151,MATCH('Calcs - New values'!N$3,'APT Data'!$A$1:$AF$1,0))))*$A$1),'Calcs - ACA values'!L153*$A$1)</f>
        <v>477.70465000000002</v>
      </c>
      <c r="O153" s="27">
        <f>IFERROR(INDEX('APT Data'!$A151:$AF151,MATCH('Calcs - New values'!O$3,'APT Data'!$A$1:$AF$1,0))+((('Calcs - ACA values'!M153)-(INDEX('APT Data'!$A151:$AF151,MATCH('Calcs - New values'!O$3,'APT Data'!$A$1:$AF$1,0))))*$A$1),'Calcs - ACA values'!M153*$A$1)</f>
        <v>683.87192000000005</v>
      </c>
      <c r="P153" s="27">
        <f>IFERROR(INDEX('APT Data'!$A151:$AF151,MATCH('Calcs - New values'!P$3,'APT Data'!$A$1:$AF$1,0))+((('Calcs - ACA values'!N153)-(INDEX('APT Data'!$A151:$AF151,MATCH('Calcs - New values'!P$3,'APT Data'!$A$1:$AF$1,0))))*$A$1),'Calcs - ACA values'!N153*$A$1)</f>
        <v>447.53383000000002</v>
      </c>
      <c r="Q153" s="27">
        <f>IFERROR(INDEX('APT Data'!$A151:$AF151,MATCH('Calcs - New values'!Q$3,'APT Data'!$A$1:$AF$1,0))+((('Calcs - ACA values'!O153)-(INDEX('APT Data'!$A151:$AF151,MATCH('Calcs - New values'!Q$3,'APT Data'!$A$1:$AF$1,0))))*$A$1),'Calcs - ACA values'!O153*$A$1)</f>
        <v>633.58722</v>
      </c>
      <c r="R153" s="27">
        <f>IFERROR(INDEX('APT Data'!$A151:$AF151,MATCH('Calcs - New values'!R$3,'APT Data'!$A$1:$AF$1,0))+((('Calcs - ACA values'!P153)-(INDEX('APT Data'!$A151:$AF151,MATCH('Calcs - New values'!R$3,'APT Data'!$A$1:$AF$1,0))))*$A$1),'Calcs - ACA values'!P153*$A$1)</f>
        <v>412.33454</v>
      </c>
      <c r="S153" s="27">
        <f>IFERROR(INDEX('APT Data'!$A151:$AF151,MATCH('Calcs - New values'!S$3,'APT Data'!$A$1:$AF$1,0))+((('Calcs - ACA values'!Q153)-(INDEX('APT Data'!$A151:$AF151,MATCH('Calcs - New values'!S$3,'APT Data'!$A$1:$AF$1,0))))*$A$1),'Calcs - ACA values'!Q153*$A$1)</f>
        <v>583.30251999999996</v>
      </c>
      <c r="T153" s="27">
        <f>IFERROR(INDEX('APT Data'!$A151:$AF151,MATCH('Calcs - New values'!T$3,'APT Data'!$A$1:$AF$1,0))+((('Calcs - ACA values'!R153)-(INDEX('APT Data'!$A151:$AF151,MATCH('Calcs - New values'!T$3,'APT Data'!$A$1:$AF$1,0))))*$A$1),'Calcs - ACA values'!R153*$A$1)</f>
        <v>261.48043999999999</v>
      </c>
      <c r="U153" s="27">
        <f>IFERROR(INDEX('APT Data'!$A151:$AF151,MATCH('Calcs - New values'!U$3,'APT Data'!$A$1:$AF$1,0))+((('Calcs - ACA values'!S153)-(INDEX('APT Data'!$A151:$AF151,MATCH('Calcs - New values'!U$3,'APT Data'!$A$1:$AF$1,0))))*$A$1),'Calcs - ACA values'!S153*$A$1)</f>
        <v>417.36300999999997</v>
      </c>
      <c r="V153" s="27">
        <f>IFERROR(INDEX('APT Data'!$A151:$AF151,MATCH('Calcs - New values'!V$3,'APT Data'!$A$1:$AF$1,0))+((('Calcs - ACA values'!T153)-(INDEX('APT Data'!$A151:$AF151,MATCH('Calcs - New values'!V$3,'APT Data'!$A$1:$AF$1,0))))*$A$1),'Calcs - ACA values'!T153*$A$1)</f>
        <v>216.22421</v>
      </c>
      <c r="W153" s="27">
        <f>IFERROR(INDEX('APT Data'!$A151:$AF151,MATCH('Calcs - New values'!W$3,'APT Data'!$A$1:$AF$1,0))+((('Calcs - ACA values'!U153)-(INDEX('APT Data'!$A151:$AF151,MATCH('Calcs - New values'!W$3,'APT Data'!$A$1:$AF$1,0))))*$A$1),'Calcs - ACA values'!U153*$A$1)</f>
        <v>311.76513999999997</v>
      </c>
      <c r="X153" s="27">
        <f>IFERROR(INDEX('APT Data'!$A151:$AF151,MATCH('Calcs - New values'!X$3,'APT Data'!$A$1:$AF$1,0))+((('Calcs - ACA values'!V153)-(INDEX('APT Data'!$A151:$AF151,MATCH('Calcs - New values'!X$3,'APT Data'!$A$1:$AF$1,0))))*$A$1),'Calcs - ACA values'!V153*$A$1)</f>
        <v>1058.9349299999999</v>
      </c>
      <c r="Y153" s="27">
        <f>IFERROR(INDEX('APT Data'!$A151:$AF151,MATCH('Calcs - New values'!Y$3,'APT Data'!$A$1:$AF$1,0))+((('Calcs - ACA values'!W153)-(INDEX('APT Data'!$A151:$AF151,MATCH('Calcs - New values'!Y$3,'APT Data'!$A$1:$AF$1,0))))*$A$1),'Calcs - ACA values'!W153*$A$1)</f>
        <v>1669.4520399999999</v>
      </c>
      <c r="Z153" s="27">
        <f>IFERROR(INDEX('APT Data'!$A151:$AF151,MATCH('Calcs - New values'!Z$3,'APT Data'!$A$1:$AF$1,0))+((('Calcs - ACA values'!X153)-(INDEX('APT Data'!$A151:$AF151,MATCH('Calcs - New values'!Z$3,'APT Data'!$A$1:$AF$1,0))))*$A$1),'Calcs - ACA values'!X153*$A$1)</f>
        <v>553.13170000000002</v>
      </c>
      <c r="AA153" s="27">
        <f>IFERROR(INDEX('APT Data'!$A151:$AF151,MATCH('Calcs - New values'!AA$3,'APT Data'!$A$1:$AF$1,0))+((('Calcs - ACA values'!Y153)-(INDEX('APT Data'!$A151:$AF151,MATCH('Calcs - New values'!AA$3,'APT Data'!$A$1:$AF$1,0))))*$A$1),'Calcs - ACA values'!Y153*$A$1)</f>
        <v>1493.45559</v>
      </c>
      <c r="AB153" s="27">
        <f>IFERROR(INDEX('APT Data'!$A151:$AF151,MATCH('Calcs - New values'!AB$3,'APT Data'!$A$1:$AF$1,0))+((('Calcs - ACA values'!Z153)-(INDEX('APT Data'!$A151:$AF151,MATCH('Calcs - New values'!AB$3,'APT Data'!$A$1:$AF$1,0))))*$A$1),'Calcs - ACA values'!Z153*$A$1)</f>
        <v>129450.75320000001</v>
      </c>
      <c r="AC153" s="27">
        <f>IFERROR(INDEX('APT Data'!$A151:$AF151,MATCH('Calcs - New values'!AC$3,'APT Data'!$A$1:$AF$1,0))+((('Calcs - ACA values'!AA153)-(INDEX('APT Data'!$A151:$AF151,MATCH('Calcs - New values'!AC$3,'APT Data'!$A$1:$AF$1,0))))*$A$1),'Calcs - ACA values'!AA153*$A$1)</f>
        <v>118470.75320000001</v>
      </c>
      <c r="AD153" s="27">
        <f>IFERROR(INDEX('APT Data'!$A151:$AF151,MATCH('Calcs - New values'!AD$3,'APT Data'!$A$1:$AF$1,0))+((('Calcs - ACA values'!AB153)-(INDEX('APT Data'!$A151:$AF151,MATCH('Calcs - New values'!AD$3,'APT Data'!$A$1:$AF$1,0))))*$A$1),'Calcs - ACA values'!AB153*$A$1)</f>
        <v>25006.23</v>
      </c>
      <c r="AE153" s="27">
        <f>IFERROR(INDEX('APT Data'!$A151:$AF151,MATCH('Calcs - New values'!AE$3,'APT Data'!$A$1:$AF$1,0))+((('Calcs - ACA values'!AC153)-(INDEX('APT Data'!$A151:$AF151,MATCH('Calcs - New values'!AE$3,'APT Data'!$A$1:$AF$1,0))))*$A$1),'Calcs - ACA values'!AC153*$A$1)</f>
        <v>38898.58</v>
      </c>
      <c r="AF153" s="27">
        <f>IFERROR(INDEX('APT Data'!$A151:$AF151,MATCH('Calcs - New values'!AF$3,'APT Data'!$A$1:$AF$1,0))+((('Calcs - ACA values'!AD153)-(INDEX('APT Data'!$A151:$AF151,MATCH('Calcs - New values'!AF$3,'APT Data'!$A$1:$AF$1,0))))*$A$1),'Calcs - ACA values'!AD153*$A$1)</f>
        <v>0</v>
      </c>
      <c r="AG153" s="27">
        <f>IFERROR(INDEX('APT Data'!$A151:$AF151,MATCH('Calcs - New values'!AG$3,'APT Data'!$A$1:$AF$1,0))+((('Calcs - ACA values'!AE153)-(INDEX('APT Data'!$A151:$AF151,MATCH('Calcs - New values'!AG$3,'APT Data'!$A$1:$AF$1,0))))*$A$1),'Calcs - ACA values'!AE153*$A$1)</f>
        <v>905.12459999999999</v>
      </c>
      <c r="AH153" s="27">
        <f>IFERROR(INDEX('APT Data'!$A151:$AF151,MATCH('Calcs - New values'!AH$3,'APT Data'!$A$1:$AF$1,0))+((('Calcs - ACA values'!AF153)-(INDEX('APT Data'!$A151:$AF151,MATCH('Calcs - New values'!AH$3,'APT Data'!$A$1:$AF$1,0))))*$A$1),'Calcs - ACA values'!AF153*$A$1)</f>
        <v>1297.3452600000001</v>
      </c>
    </row>
    <row r="154" spans="1:34" x14ac:dyDescent="0.35">
      <c r="A154" s="11">
        <v>940</v>
      </c>
      <c r="B154" s="11" t="b">
        <f>A154='Calcs - ACA values'!A154</f>
        <v>1</v>
      </c>
      <c r="C154" s="11" t="b">
        <f>A154='APT Data'!A152</f>
        <v>1</v>
      </c>
      <c r="D154" s="18" t="s">
        <v>192</v>
      </c>
      <c r="E154" s="27">
        <f>IFERROR(INDEX('APT Data'!$A152:$AF152,MATCH('Calcs - New values'!E$3,'APT Data'!$A$1:$AF$1,0))+((('Calcs - ACA values'!C154)-(INDEX('APT Data'!$A152:$AF152,MATCH('Calcs - New values'!E$3,'APT Data'!$A$1:$AF$1,0))))*$A$1),'Calcs - ACA values'!C154*$A$1)</f>
        <v>3133.2434400000002</v>
      </c>
      <c r="F154" s="27">
        <f>IFERROR(INDEX('APT Data'!$A152:$AF152,MATCH('Calcs - New values'!F$3,'APT Data'!$A$1:$AF$1,0))+((('Calcs - ACA values'!D154)-(INDEX('APT Data'!$A152:$AF152,MATCH('Calcs - New values'!F$3,'APT Data'!$A$1:$AF$1,0))))*$A$1),'Calcs - ACA values'!D154*$A$1)</f>
        <v>4418.4451200000003</v>
      </c>
      <c r="G154" s="27">
        <f>IFERROR(INDEX('APT Data'!$A152:$AF152,MATCH('Calcs - New values'!G$3,'APT Data'!$A$1:$AF$1,0))+((('Calcs - ACA values'!E154)-(INDEX('APT Data'!$A152:$AF152,MATCH('Calcs - New values'!G$3,'APT Data'!$A$1:$AF$1,0))))*$A$1),'Calcs - ACA values'!E154*$A$1)</f>
        <v>4979.2786400000005</v>
      </c>
      <c r="H154" s="27">
        <f>IFERROR(INDEX('APT Data'!$A152:$AF152,MATCH('Calcs - New values'!H$3,'APT Data'!$A$1:$AF$1,0))+((('Calcs - ACA values'!F154)-(INDEX('APT Data'!$A152:$AF152,MATCH('Calcs - New values'!H$3,'APT Data'!$A$1:$AF$1,0))))*$A$1),'Calcs - ACA values'!F154*$A$1)</f>
        <v>576.88599999999997</v>
      </c>
      <c r="I154" s="27">
        <f>IFERROR(INDEX('APT Data'!$A152:$AF152,MATCH('Calcs - New values'!I$3,'APT Data'!$A$1:$AF$1,0))+((('Calcs - ACA values'!G154)-(INDEX('APT Data'!$A152:$AF152,MATCH('Calcs - New values'!I$3,'APT Data'!$A$1:$AF$1,0))))*$A$1),'Calcs - ACA values'!G154*$A$1)</f>
        <v>842.75519999999995</v>
      </c>
      <c r="J154" s="27">
        <f>IFERROR(INDEX('APT Data'!$A152:$AF152,MATCH('Calcs - New values'!J$3,'APT Data'!$A$1:$AF$1,0))+((('Calcs - ACA values'!H154)-(INDEX('APT Data'!$A152:$AF152,MATCH('Calcs - New values'!J$3,'APT Data'!$A$1:$AF$1,0))))*$A$1),'Calcs - ACA values'!H154*$A$1)</f>
        <v>461.50879999999995</v>
      </c>
      <c r="K154" s="27">
        <f>IFERROR(INDEX('APT Data'!$A152:$AF152,MATCH('Calcs - New values'!K$3,'APT Data'!$A$1:$AF$1,0))+((('Calcs - ACA values'!I154)-(INDEX('APT Data'!$A152:$AF152,MATCH('Calcs - New values'!K$3,'APT Data'!$A$1:$AF$1,0))))*$A$1),'Calcs - ACA values'!I154*$A$1)</f>
        <v>461.50879999999995</v>
      </c>
      <c r="L154" s="27">
        <f>IFERROR(INDEX('APT Data'!$A152:$AF152,MATCH('Calcs - New values'!L$3,'APT Data'!$A$1:$AF$1,0))+((('Calcs - ACA values'!J154)-(INDEX('APT Data'!$A152:$AF152,MATCH('Calcs - New values'!L$3,'APT Data'!$A$1:$AF$1,0))))*$A$1),'Calcs - ACA values'!J154*$A$1)</f>
        <v>622.03359999999998</v>
      </c>
      <c r="M154" s="27">
        <f>IFERROR(INDEX('APT Data'!$A152:$AF152,MATCH('Calcs - New values'!M$3,'APT Data'!$A$1:$AF$1,0))+((('Calcs - ACA values'!K154)-(INDEX('APT Data'!$A152:$AF152,MATCH('Calcs - New values'!M$3,'APT Data'!$A$1:$AF$1,0))))*$A$1),'Calcs - ACA values'!K154*$A$1)</f>
        <v>867.83719999999994</v>
      </c>
      <c r="N154" s="27">
        <f>IFERROR(INDEX('APT Data'!$A152:$AF152,MATCH('Calcs - New values'!N$3,'APT Data'!$A$1:$AF$1,0))+((('Calcs - ACA values'!L154)-(INDEX('APT Data'!$A152:$AF152,MATCH('Calcs - New values'!N$3,'APT Data'!$A$1:$AF$1,0))))*$A$1),'Calcs - ACA values'!L154*$A$1)</f>
        <v>476.55799999999999</v>
      </c>
      <c r="O154" s="27">
        <f>IFERROR(INDEX('APT Data'!$A152:$AF152,MATCH('Calcs - New values'!O$3,'APT Data'!$A$1:$AF$1,0))+((('Calcs - ACA values'!M154)-(INDEX('APT Data'!$A152:$AF152,MATCH('Calcs - New values'!O$3,'APT Data'!$A$1:$AF$1,0))))*$A$1),'Calcs - ACA values'!M154*$A$1)</f>
        <v>682.23039999999992</v>
      </c>
      <c r="P154" s="27">
        <f>IFERROR(INDEX('APT Data'!$A152:$AF152,MATCH('Calcs - New values'!P$3,'APT Data'!$A$1:$AF$1,0))+((('Calcs - ACA values'!N154)-(INDEX('APT Data'!$A152:$AF152,MATCH('Calcs - New values'!P$3,'APT Data'!$A$1:$AF$1,0))))*$A$1),'Calcs - ACA values'!N154*$A$1)</f>
        <v>446.45959999999997</v>
      </c>
      <c r="Q154" s="27">
        <f>IFERROR(INDEX('APT Data'!$A152:$AF152,MATCH('Calcs - New values'!Q$3,'APT Data'!$A$1:$AF$1,0))+((('Calcs - ACA values'!O154)-(INDEX('APT Data'!$A152:$AF152,MATCH('Calcs - New values'!Q$3,'APT Data'!$A$1:$AF$1,0))))*$A$1),'Calcs - ACA values'!O154*$A$1)</f>
        <v>632.06639999999993</v>
      </c>
      <c r="R154" s="27">
        <f>IFERROR(INDEX('APT Data'!$A152:$AF152,MATCH('Calcs - New values'!R$3,'APT Data'!$A$1:$AF$1,0))+((('Calcs - ACA values'!P154)-(INDEX('APT Data'!$A152:$AF152,MATCH('Calcs - New values'!R$3,'APT Data'!$A$1:$AF$1,0))))*$A$1),'Calcs - ACA values'!P154*$A$1)</f>
        <v>411.34479999999996</v>
      </c>
      <c r="S154" s="27">
        <f>IFERROR(INDEX('APT Data'!$A152:$AF152,MATCH('Calcs - New values'!S$3,'APT Data'!$A$1:$AF$1,0))+((('Calcs - ACA values'!Q154)-(INDEX('APT Data'!$A152:$AF152,MATCH('Calcs - New values'!S$3,'APT Data'!$A$1:$AF$1,0))))*$A$1),'Calcs - ACA values'!Q154*$A$1)</f>
        <v>581.90239999999994</v>
      </c>
      <c r="T154" s="27">
        <f>IFERROR(INDEX('APT Data'!$A152:$AF152,MATCH('Calcs - New values'!T$3,'APT Data'!$A$1:$AF$1,0))+((('Calcs - ACA values'!R154)-(INDEX('APT Data'!$A152:$AF152,MATCH('Calcs - New values'!T$3,'APT Data'!$A$1:$AF$1,0))))*$A$1),'Calcs - ACA values'!R154*$A$1)</f>
        <v>260.8528</v>
      </c>
      <c r="U154" s="27">
        <f>IFERROR(INDEX('APT Data'!$A152:$AF152,MATCH('Calcs - New values'!U$3,'APT Data'!$A$1:$AF$1,0))+((('Calcs - ACA values'!S154)-(INDEX('APT Data'!$A152:$AF152,MATCH('Calcs - New values'!U$3,'APT Data'!$A$1:$AF$1,0))))*$A$1),'Calcs - ACA values'!S154*$A$1)</f>
        <v>416.3612</v>
      </c>
      <c r="V154" s="27">
        <f>IFERROR(INDEX('APT Data'!$A152:$AF152,MATCH('Calcs - New values'!V$3,'APT Data'!$A$1:$AF$1,0))+((('Calcs - ACA values'!T154)-(INDEX('APT Data'!$A152:$AF152,MATCH('Calcs - New values'!V$3,'APT Data'!$A$1:$AF$1,0))))*$A$1),'Calcs - ACA values'!T154*$A$1)</f>
        <v>215.70519999999999</v>
      </c>
      <c r="W154" s="27">
        <f>IFERROR(INDEX('APT Data'!$A152:$AF152,MATCH('Calcs - New values'!W$3,'APT Data'!$A$1:$AF$1,0))+((('Calcs - ACA values'!U154)-(INDEX('APT Data'!$A152:$AF152,MATCH('Calcs - New values'!W$3,'APT Data'!$A$1:$AF$1,0))))*$A$1),'Calcs - ACA values'!U154*$A$1)</f>
        <v>311.01679999999999</v>
      </c>
      <c r="X154" s="27">
        <f>IFERROR(INDEX('APT Data'!$A152:$AF152,MATCH('Calcs - New values'!X$3,'APT Data'!$A$1:$AF$1,0))+((('Calcs - ACA values'!V154)-(INDEX('APT Data'!$A152:$AF152,MATCH('Calcs - New values'!X$3,'APT Data'!$A$1:$AF$1,0))))*$A$1),'Calcs - ACA values'!V154*$A$1)</f>
        <v>1098.5916</v>
      </c>
      <c r="Y154" s="27">
        <f>IFERROR(INDEX('APT Data'!$A152:$AF152,MATCH('Calcs - New values'!Y$3,'APT Data'!$A$1:$AF$1,0))+((('Calcs - ACA values'!W154)-(INDEX('APT Data'!$A152:$AF152,MATCH('Calcs - New values'!Y$3,'APT Data'!$A$1:$AF$1,0))))*$A$1),'Calcs - ACA values'!W154*$A$1)</f>
        <v>1665.4448</v>
      </c>
      <c r="Z154" s="27">
        <f>IFERROR(INDEX('APT Data'!$A152:$AF152,MATCH('Calcs - New values'!Z$3,'APT Data'!$A$1:$AF$1,0))+((('Calcs - ACA values'!X154)-(INDEX('APT Data'!$A152:$AF152,MATCH('Calcs - New values'!Z$3,'APT Data'!$A$1:$AF$1,0))))*$A$1),'Calcs - ACA values'!X154*$A$1)</f>
        <v>551.80399999999997</v>
      </c>
      <c r="AA154" s="27">
        <f>IFERROR(INDEX('APT Data'!$A152:$AF152,MATCH('Calcs - New values'!AA$3,'APT Data'!$A$1:$AF$1,0))+((('Calcs - ACA values'!Y154)-(INDEX('APT Data'!$A152:$AF152,MATCH('Calcs - New values'!AA$3,'APT Data'!$A$1:$AF$1,0))))*$A$1),'Calcs - ACA values'!Y154*$A$1)</f>
        <v>1489.8707999999999</v>
      </c>
      <c r="AB154" s="27">
        <f>IFERROR(INDEX('APT Data'!$A152:$AF152,MATCH('Calcs - New values'!AB$3,'APT Data'!$A$1:$AF$1,0))+((('Calcs - ACA values'!Z154)-(INDEX('APT Data'!$A152:$AF152,MATCH('Calcs - New values'!AB$3,'APT Data'!$A$1:$AF$1,0))))*$A$1),'Calcs - ACA values'!Z154*$A$1)</f>
        <v>118186.38399999999</v>
      </c>
      <c r="AC154" s="27">
        <f>IFERROR(INDEX('APT Data'!$A152:$AF152,MATCH('Calcs - New values'!AC$3,'APT Data'!$A$1:$AF$1,0))+((('Calcs - ACA values'!AA154)-(INDEX('APT Data'!$A152:$AF152,MATCH('Calcs - New values'!AC$3,'APT Data'!$A$1:$AF$1,0))))*$A$1),'Calcs - ACA values'!AA154*$A$1)</f>
        <v>118186.38399999999</v>
      </c>
      <c r="AD154" s="27">
        <f>IFERROR(INDEX('APT Data'!$A152:$AF152,MATCH('Calcs - New values'!AD$3,'APT Data'!$A$1:$AF$1,0))+((('Calcs - ACA values'!AB154)-(INDEX('APT Data'!$A152:$AF152,MATCH('Calcs - New values'!AD$3,'APT Data'!$A$1:$AF$1,0))))*$A$1),'Calcs - ACA values'!AB154*$A$1)</f>
        <v>45147.6</v>
      </c>
      <c r="AE154" s="27">
        <f>IFERROR(INDEX('APT Data'!$A152:$AF152,MATCH('Calcs - New values'!AE$3,'APT Data'!$A$1:$AF$1,0))+((('Calcs - ACA values'!AC154)-(INDEX('APT Data'!$A152:$AF152,MATCH('Calcs - New values'!AE$3,'APT Data'!$A$1:$AF$1,0))))*$A$1),'Calcs - ACA values'!AC154*$A$1)</f>
        <v>70229.599999999991</v>
      </c>
      <c r="AF154" s="27">
        <f>IFERROR(INDEX('APT Data'!$A152:$AF152,MATCH('Calcs - New values'!AF$3,'APT Data'!$A$1:$AF$1,0))+((('Calcs - ACA values'!AD154)-(INDEX('APT Data'!$A152:$AF152,MATCH('Calcs - New values'!AF$3,'APT Data'!$A$1:$AF$1,0))))*$A$1),'Calcs - ACA values'!AD154*$A$1)</f>
        <v>0</v>
      </c>
      <c r="AG154" s="27">
        <f>IFERROR(INDEX('APT Data'!$A152:$AF152,MATCH('Calcs - New values'!AG$3,'APT Data'!$A$1:$AF$1,0))+((('Calcs - ACA values'!AE154)-(INDEX('APT Data'!$A152:$AF152,MATCH('Calcs - New values'!AG$3,'APT Data'!$A$1:$AF$1,0))))*$A$1),'Calcs - ACA values'!AE154*$A$1)</f>
        <v>902.952</v>
      </c>
      <c r="AH154" s="27">
        <f>IFERROR(INDEX('APT Data'!$A152:$AF152,MATCH('Calcs - New values'!AH$3,'APT Data'!$A$1:$AF$1,0))+((('Calcs - ACA values'!AF154)-(INDEX('APT Data'!$A152:$AF152,MATCH('Calcs - New values'!AH$3,'APT Data'!$A$1:$AF$1,0))))*$A$1),'Calcs - ACA values'!AF154*$A$1)</f>
        <v>1294.2311999999999</v>
      </c>
    </row>
    <row r="155" spans="1:34" x14ac:dyDescent="0.35">
      <c r="A155" s="11">
        <v>941</v>
      </c>
      <c r="B155" s="11" t="b">
        <f>A155='Calcs - ACA values'!A155</f>
        <v>1</v>
      </c>
      <c r="C155" s="11" t="b">
        <f>A155='APT Data'!A153</f>
        <v>1</v>
      </c>
      <c r="D155" s="18" t="s">
        <v>193</v>
      </c>
      <c r="E155" s="27">
        <f>IFERROR(INDEX('APT Data'!$A153:$AF153,MATCH('Calcs - New values'!E$3,'APT Data'!$A$1:$AF$1,0))+((('Calcs - ACA values'!C155)-(INDEX('APT Data'!$A153:$AF153,MATCH('Calcs - New values'!E$3,'APT Data'!$A$1:$AF$1,0))))*$A$1),'Calcs - ACA values'!C155*$A$1)</f>
        <v>3133.2434400000002</v>
      </c>
      <c r="F155" s="27">
        <f>IFERROR(INDEX('APT Data'!$A153:$AF153,MATCH('Calcs - New values'!F$3,'APT Data'!$A$1:$AF$1,0))+((('Calcs - ACA values'!D155)-(INDEX('APT Data'!$A153:$AF153,MATCH('Calcs - New values'!F$3,'APT Data'!$A$1:$AF$1,0))))*$A$1),'Calcs - ACA values'!D155*$A$1)</f>
        <v>4418.4451200000003</v>
      </c>
      <c r="G155" s="27">
        <f>IFERROR(INDEX('APT Data'!$A153:$AF153,MATCH('Calcs - New values'!G$3,'APT Data'!$A$1:$AF$1,0))+((('Calcs - ACA values'!E155)-(INDEX('APT Data'!$A153:$AF153,MATCH('Calcs - New values'!G$3,'APT Data'!$A$1:$AF$1,0))))*$A$1),'Calcs - ACA values'!E155*$A$1)</f>
        <v>4979.2786400000005</v>
      </c>
      <c r="H155" s="27">
        <f>IFERROR(INDEX('APT Data'!$A153:$AF153,MATCH('Calcs - New values'!H$3,'APT Data'!$A$1:$AF$1,0))+((('Calcs - ACA values'!F155)-(INDEX('APT Data'!$A153:$AF153,MATCH('Calcs - New values'!H$3,'APT Data'!$A$1:$AF$1,0))))*$A$1),'Calcs - ACA values'!F155*$A$1)</f>
        <v>576.88599999999997</v>
      </c>
      <c r="I155" s="27">
        <f>IFERROR(INDEX('APT Data'!$A153:$AF153,MATCH('Calcs - New values'!I$3,'APT Data'!$A$1:$AF$1,0))+((('Calcs - ACA values'!G155)-(INDEX('APT Data'!$A153:$AF153,MATCH('Calcs - New values'!I$3,'APT Data'!$A$1:$AF$1,0))))*$A$1),'Calcs - ACA values'!G155*$A$1)</f>
        <v>842.75519999999995</v>
      </c>
      <c r="J155" s="27">
        <f>IFERROR(INDEX('APT Data'!$A153:$AF153,MATCH('Calcs - New values'!J$3,'APT Data'!$A$1:$AF$1,0))+((('Calcs - ACA values'!H155)-(INDEX('APT Data'!$A153:$AF153,MATCH('Calcs - New values'!J$3,'APT Data'!$A$1:$AF$1,0))))*$A$1),'Calcs - ACA values'!H155*$A$1)</f>
        <v>461.50879999999995</v>
      </c>
      <c r="K155" s="27">
        <f>IFERROR(INDEX('APT Data'!$A153:$AF153,MATCH('Calcs - New values'!K$3,'APT Data'!$A$1:$AF$1,0))+((('Calcs - ACA values'!I155)-(INDEX('APT Data'!$A153:$AF153,MATCH('Calcs - New values'!K$3,'APT Data'!$A$1:$AF$1,0))))*$A$1),'Calcs - ACA values'!I155*$A$1)</f>
        <v>461.50879999999995</v>
      </c>
      <c r="L155" s="27">
        <f>IFERROR(INDEX('APT Data'!$A153:$AF153,MATCH('Calcs - New values'!L$3,'APT Data'!$A$1:$AF$1,0))+((('Calcs - ACA values'!J155)-(INDEX('APT Data'!$A153:$AF153,MATCH('Calcs - New values'!L$3,'APT Data'!$A$1:$AF$1,0))))*$A$1),'Calcs - ACA values'!J155*$A$1)</f>
        <v>622.03359999999998</v>
      </c>
      <c r="M155" s="27">
        <f>IFERROR(INDEX('APT Data'!$A153:$AF153,MATCH('Calcs - New values'!M$3,'APT Data'!$A$1:$AF$1,0))+((('Calcs - ACA values'!K155)-(INDEX('APT Data'!$A153:$AF153,MATCH('Calcs - New values'!M$3,'APT Data'!$A$1:$AF$1,0))))*$A$1),'Calcs - ACA values'!K155*$A$1)</f>
        <v>867.83719999999994</v>
      </c>
      <c r="N155" s="27">
        <f>IFERROR(INDEX('APT Data'!$A153:$AF153,MATCH('Calcs - New values'!N$3,'APT Data'!$A$1:$AF$1,0))+((('Calcs - ACA values'!L155)-(INDEX('APT Data'!$A153:$AF153,MATCH('Calcs - New values'!N$3,'APT Data'!$A$1:$AF$1,0))))*$A$1),'Calcs - ACA values'!L155*$A$1)</f>
        <v>476.55799999999999</v>
      </c>
      <c r="O155" s="27">
        <f>IFERROR(INDEX('APT Data'!$A153:$AF153,MATCH('Calcs - New values'!O$3,'APT Data'!$A$1:$AF$1,0))+((('Calcs - ACA values'!M155)-(INDEX('APT Data'!$A153:$AF153,MATCH('Calcs - New values'!O$3,'APT Data'!$A$1:$AF$1,0))))*$A$1),'Calcs - ACA values'!M155*$A$1)</f>
        <v>682.23039999999992</v>
      </c>
      <c r="P155" s="27">
        <f>IFERROR(INDEX('APT Data'!$A153:$AF153,MATCH('Calcs - New values'!P$3,'APT Data'!$A$1:$AF$1,0))+((('Calcs - ACA values'!N155)-(INDEX('APT Data'!$A153:$AF153,MATCH('Calcs - New values'!P$3,'APT Data'!$A$1:$AF$1,0))))*$A$1),'Calcs - ACA values'!N155*$A$1)</f>
        <v>446.45959999999997</v>
      </c>
      <c r="Q155" s="27">
        <f>IFERROR(INDEX('APT Data'!$A153:$AF153,MATCH('Calcs - New values'!Q$3,'APT Data'!$A$1:$AF$1,0))+((('Calcs - ACA values'!O155)-(INDEX('APT Data'!$A153:$AF153,MATCH('Calcs - New values'!Q$3,'APT Data'!$A$1:$AF$1,0))))*$A$1),'Calcs - ACA values'!O155*$A$1)</f>
        <v>632.06639999999993</v>
      </c>
      <c r="R155" s="27">
        <f>IFERROR(INDEX('APT Data'!$A153:$AF153,MATCH('Calcs - New values'!R$3,'APT Data'!$A$1:$AF$1,0))+((('Calcs - ACA values'!P155)-(INDEX('APT Data'!$A153:$AF153,MATCH('Calcs - New values'!R$3,'APT Data'!$A$1:$AF$1,0))))*$A$1),'Calcs - ACA values'!P155*$A$1)</f>
        <v>411.34479999999996</v>
      </c>
      <c r="S155" s="27">
        <f>IFERROR(INDEX('APT Data'!$A153:$AF153,MATCH('Calcs - New values'!S$3,'APT Data'!$A$1:$AF$1,0))+((('Calcs - ACA values'!Q155)-(INDEX('APT Data'!$A153:$AF153,MATCH('Calcs - New values'!S$3,'APT Data'!$A$1:$AF$1,0))))*$A$1),'Calcs - ACA values'!Q155*$A$1)</f>
        <v>581.90239999999994</v>
      </c>
      <c r="T155" s="27">
        <f>IFERROR(INDEX('APT Data'!$A153:$AF153,MATCH('Calcs - New values'!T$3,'APT Data'!$A$1:$AF$1,0))+((('Calcs - ACA values'!R155)-(INDEX('APT Data'!$A153:$AF153,MATCH('Calcs - New values'!T$3,'APT Data'!$A$1:$AF$1,0))))*$A$1),'Calcs - ACA values'!R155*$A$1)</f>
        <v>260.8528</v>
      </c>
      <c r="U155" s="27">
        <f>IFERROR(INDEX('APT Data'!$A153:$AF153,MATCH('Calcs - New values'!U$3,'APT Data'!$A$1:$AF$1,0))+((('Calcs - ACA values'!S155)-(INDEX('APT Data'!$A153:$AF153,MATCH('Calcs - New values'!U$3,'APT Data'!$A$1:$AF$1,0))))*$A$1),'Calcs - ACA values'!S155*$A$1)</f>
        <v>416.3612</v>
      </c>
      <c r="V155" s="27">
        <f>IFERROR(INDEX('APT Data'!$A153:$AF153,MATCH('Calcs - New values'!V$3,'APT Data'!$A$1:$AF$1,0))+((('Calcs - ACA values'!T155)-(INDEX('APT Data'!$A153:$AF153,MATCH('Calcs - New values'!V$3,'APT Data'!$A$1:$AF$1,0))))*$A$1),'Calcs - ACA values'!T155*$A$1)</f>
        <v>215.70519999999999</v>
      </c>
      <c r="W155" s="27">
        <f>IFERROR(INDEX('APT Data'!$A153:$AF153,MATCH('Calcs - New values'!W$3,'APT Data'!$A$1:$AF$1,0))+((('Calcs - ACA values'!U155)-(INDEX('APT Data'!$A153:$AF153,MATCH('Calcs - New values'!W$3,'APT Data'!$A$1:$AF$1,0))))*$A$1),'Calcs - ACA values'!U155*$A$1)</f>
        <v>311.01679999999999</v>
      </c>
      <c r="X155" s="27">
        <f>IFERROR(INDEX('APT Data'!$A153:$AF153,MATCH('Calcs - New values'!X$3,'APT Data'!$A$1:$AF$1,0))+((('Calcs - ACA values'!V155)-(INDEX('APT Data'!$A153:$AF153,MATCH('Calcs - New values'!X$3,'APT Data'!$A$1:$AF$1,0))))*$A$1),'Calcs - ACA values'!V155*$A$1)</f>
        <v>1098.5916</v>
      </c>
      <c r="Y155" s="27">
        <f>IFERROR(INDEX('APT Data'!$A153:$AF153,MATCH('Calcs - New values'!Y$3,'APT Data'!$A$1:$AF$1,0))+((('Calcs - ACA values'!W155)-(INDEX('APT Data'!$A153:$AF153,MATCH('Calcs - New values'!Y$3,'APT Data'!$A$1:$AF$1,0))))*$A$1),'Calcs - ACA values'!W155*$A$1)</f>
        <v>1665.4448</v>
      </c>
      <c r="Z155" s="27">
        <f>IFERROR(INDEX('APT Data'!$A153:$AF153,MATCH('Calcs - New values'!Z$3,'APT Data'!$A$1:$AF$1,0))+((('Calcs - ACA values'!X155)-(INDEX('APT Data'!$A153:$AF153,MATCH('Calcs - New values'!Z$3,'APT Data'!$A$1:$AF$1,0))))*$A$1),'Calcs - ACA values'!X155*$A$1)</f>
        <v>551.80399999999997</v>
      </c>
      <c r="AA155" s="27">
        <f>IFERROR(INDEX('APT Data'!$A153:$AF153,MATCH('Calcs - New values'!AA$3,'APT Data'!$A$1:$AF$1,0))+((('Calcs - ACA values'!Y155)-(INDEX('APT Data'!$A153:$AF153,MATCH('Calcs - New values'!AA$3,'APT Data'!$A$1:$AF$1,0))))*$A$1),'Calcs - ACA values'!Y155*$A$1)</f>
        <v>1489.8707999999999</v>
      </c>
      <c r="AB155" s="27">
        <f>IFERROR(INDEX('APT Data'!$A153:$AF153,MATCH('Calcs - New values'!AB$3,'APT Data'!$A$1:$AF$1,0))+((('Calcs - ACA values'!Z155)-(INDEX('APT Data'!$A153:$AF153,MATCH('Calcs - New values'!AB$3,'APT Data'!$A$1:$AF$1,0))))*$A$1),'Calcs - ACA values'!Z155*$A$1)</f>
        <v>118186.38399999999</v>
      </c>
      <c r="AC155" s="27">
        <f>IFERROR(INDEX('APT Data'!$A153:$AF153,MATCH('Calcs - New values'!AC$3,'APT Data'!$A$1:$AF$1,0))+((('Calcs - ACA values'!AA155)-(INDEX('APT Data'!$A153:$AF153,MATCH('Calcs - New values'!AC$3,'APT Data'!$A$1:$AF$1,0))))*$A$1),'Calcs - ACA values'!AA155*$A$1)</f>
        <v>118186.38399999999</v>
      </c>
      <c r="AD155" s="27">
        <f>IFERROR(INDEX('APT Data'!$A153:$AF153,MATCH('Calcs - New values'!AD$3,'APT Data'!$A$1:$AF$1,0))+((('Calcs - ACA values'!AB155)-(INDEX('APT Data'!$A153:$AF153,MATCH('Calcs - New values'!AD$3,'APT Data'!$A$1:$AF$1,0))))*$A$1),'Calcs - ACA values'!AB155*$A$1)</f>
        <v>45147.6</v>
      </c>
      <c r="AE155" s="27">
        <f>IFERROR(INDEX('APT Data'!$A153:$AF153,MATCH('Calcs - New values'!AE$3,'APT Data'!$A$1:$AF$1,0))+((('Calcs - ACA values'!AC155)-(INDEX('APT Data'!$A153:$AF153,MATCH('Calcs - New values'!AE$3,'APT Data'!$A$1:$AF$1,0))))*$A$1),'Calcs - ACA values'!AC155*$A$1)</f>
        <v>70229.599999999991</v>
      </c>
      <c r="AF155" s="27">
        <f>IFERROR(INDEX('APT Data'!$A153:$AF153,MATCH('Calcs - New values'!AF$3,'APT Data'!$A$1:$AF$1,0))+((('Calcs - ACA values'!AD155)-(INDEX('APT Data'!$A153:$AF153,MATCH('Calcs - New values'!AF$3,'APT Data'!$A$1:$AF$1,0))))*$A$1),'Calcs - ACA values'!AD155*$A$1)</f>
        <v>0</v>
      </c>
      <c r="AG155" s="27">
        <f>IFERROR(INDEX('APT Data'!$A153:$AF153,MATCH('Calcs - New values'!AG$3,'APT Data'!$A$1:$AF$1,0))+((('Calcs - ACA values'!AE155)-(INDEX('APT Data'!$A153:$AF153,MATCH('Calcs - New values'!AG$3,'APT Data'!$A$1:$AF$1,0))))*$A$1),'Calcs - ACA values'!AE155*$A$1)</f>
        <v>902.952</v>
      </c>
      <c r="AH155" s="27">
        <f>IFERROR(INDEX('APT Data'!$A153:$AF153,MATCH('Calcs - New values'!AH$3,'APT Data'!$A$1:$AF$1,0))+((('Calcs - ACA values'!AF155)-(INDEX('APT Data'!$A153:$AF153,MATCH('Calcs - New values'!AH$3,'APT Data'!$A$1:$AF$1,0))))*$A$1),'Calcs - ACA values'!AF155*$A$1)</f>
        <v>1294.2311999999999</v>
      </c>
    </row>
    <row r="156" spans="1:34" x14ac:dyDescent="0.35">
      <c r="A156" s="11" t="s">
        <v>227</v>
      </c>
      <c r="B156" s="11" t="b">
        <f>A156='Calcs - ACA values'!A156</f>
        <v>1</v>
      </c>
      <c r="C156" s="11" t="b">
        <f>A156='APT Data'!A154</f>
        <v>1</v>
      </c>
      <c r="D156" s="18" t="s">
        <v>93</v>
      </c>
      <c r="E156" s="27">
        <f>IFERROR(INDEX('APT Data'!$A154:$AF154,MATCH('Calcs - New values'!E$3,'APT Data'!$A$1:$AF$1,0))+((('Calcs - ACA values'!C156)-(INDEX('APT Data'!$A154:$AF154,MATCH('Calcs - New values'!E$3,'APT Data'!$A$1:$AF$1,0))))*$A$1),'Calcs - ACA values'!C156*$A$1)</f>
        <v>3212.4101489999998</v>
      </c>
      <c r="F156" s="27">
        <f>IFERROR(INDEX('APT Data'!$A154:$AF154,MATCH('Calcs - New values'!F$3,'APT Data'!$A$1:$AF$1,0))+((('Calcs - ACA values'!D156)-(INDEX('APT Data'!$A154:$AF154,MATCH('Calcs - New values'!F$3,'APT Data'!$A$1:$AF$1,0))))*$A$1),'Calcs - ACA values'!D156*$A$1)</f>
        <v>4530.0896520000006</v>
      </c>
      <c r="G156" s="27">
        <f>IFERROR(INDEX('APT Data'!$A154:$AF154,MATCH('Calcs - New values'!G$3,'APT Data'!$A$1:$AF$1,0))+((('Calcs - ACA values'!E156)-(INDEX('APT Data'!$A154:$AF154,MATCH('Calcs - New values'!G$3,'APT Data'!$A$1:$AF$1,0))))*$A$1),'Calcs - ACA values'!E156*$A$1)</f>
        <v>5105.0900689999999</v>
      </c>
      <c r="H156" s="27">
        <f>IFERROR(INDEX('APT Data'!$A154:$AF154,MATCH('Calcs - New values'!H$3,'APT Data'!$A$1:$AF$1,0))+((('Calcs - ACA values'!F156)-(INDEX('APT Data'!$A154:$AF154,MATCH('Calcs - New values'!H$3,'APT Data'!$A$1:$AF$1,0))))*$A$1),'Calcs - ACA values'!F156*$A$1)</f>
        <v>591.46022500000004</v>
      </c>
      <c r="I156" s="27">
        <f>IFERROR(INDEX('APT Data'!$A154:$AF154,MATCH('Calcs - New values'!I$3,'APT Data'!$A$1:$AF$1,0))+((('Calcs - ACA values'!G156)-(INDEX('APT Data'!$A154:$AF154,MATCH('Calcs - New values'!I$3,'APT Data'!$A$1:$AF$1,0))))*$A$1),'Calcs - ACA values'!G156*$A$1)</f>
        <v>864.04991999999993</v>
      </c>
      <c r="J156" s="27">
        <f>IFERROR(INDEX('APT Data'!$A154:$AF154,MATCH('Calcs - New values'!J$3,'APT Data'!$A$1:$AF$1,0))+((('Calcs - ACA values'!H156)-(INDEX('APT Data'!$A154:$AF154,MATCH('Calcs - New values'!J$3,'APT Data'!$A$1:$AF$1,0))))*$A$1),'Calcs - ACA values'!H156*$A$1)</f>
        <v>473.16998000000001</v>
      </c>
      <c r="K156" s="27">
        <f>IFERROR(INDEX('APT Data'!$A154:$AF154,MATCH('Calcs - New values'!K$3,'APT Data'!$A$1:$AF$1,0))+((('Calcs - ACA values'!I156)-(INDEX('APT Data'!$A154:$AF154,MATCH('Calcs - New values'!K$3,'APT Data'!$A$1:$AF$1,0))))*$A$1),'Calcs - ACA values'!I156*$A$1)</f>
        <v>473.16998000000001</v>
      </c>
      <c r="L156" s="27">
        <f>IFERROR(INDEX('APT Data'!$A154:$AF154,MATCH('Calcs - New values'!L$3,'APT Data'!$A$1:$AF$1,0))+((('Calcs - ACA values'!J156)-(INDEX('APT Data'!$A154:$AF154,MATCH('Calcs - New values'!L$3,'APT Data'!$A$1:$AF$1,0))))*$A$1),'Calcs - ACA values'!J156*$A$1)</f>
        <v>637.75005999999996</v>
      </c>
      <c r="M156" s="27">
        <f>IFERROR(INDEX('APT Data'!$A154:$AF154,MATCH('Calcs - New values'!M$3,'APT Data'!$A$1:$AF$1,0))+((('Calcs - ACA values'!K156)-(INDEX('APT Data'!$A154:$AF154,MATCH('Calcs - New values'!M$3,'APT Data'!$A$1:$AF$1,0))))*$A$1),'Calcs - ACA values'!K156*$A$1)</f>
        <v>889.76049499999999</v>
      </c>
      <c r="N156" s="27">
        <f>IFERROR(INDEX('APT Data'!$A154:$AF154,MATCH('Calcs - New values'!N$3,'APT Data'!$A$1:$AF$1,0))+((('Calcs - ACA values'!L156)-(INDEX('APT Data'!$A154:$AF154,MATCH('Calcs - New values'!N$3,'APT Data'!$A$1:$AF$1,0))))*$A$1),'Calcs - ACA values'!L156*$A$1)</f>
        <v>488.59992500000004</v>
      </c>
      <c r="O156" s="27">
        <f>IFERROR(INDEX('APT Data'!$A154:$AF154,MATCH('Calcs - New values'!O$3,'APT Data'!$A$1:$AF$1,0))+((('Calcs - ACA values'!M156)-(INDEX('APT Data'!$A154:$AF154,MATCH('Calcs - New values'!O$3,'APT Data'!$A$1:$AF$1,0))))*$A$1),'Calcs - ACA values'!M156*$A$1)</f>
        <v>699.46983999999998</v>
      </c>
      <c r="P156" s="27">
        <f>IFERROR(INDEX('APT Data'!$A154:$AF154,MATCH('Calcs - New values'!P$3,'APT Data'!$A$1:$AF$1,0))+((('Calcs - ACA values'!N156)-(INDEX('APT Data'!$A154:$AF154,MATCH('Calcs - New values'!P$3,'APT Data'!$A$1:$AF$1,0))))*$A$1),'Calcs - ACA values'!N156*$A$1)</f>
        <v>457.74003500000003</v>
      </c>
      <c r="Q156" s="27">
        <f>IFERROR(INDEX('APT Data'!$A154:$AF154,MATCH('Calcs - New values'!Q$3,'APT Data'!$A$1:$AF$1,0))+((('Calcs - ACA values'!O156)-(INDEX('APT Data'!$A154:$AF154,MATCH('Calcs - New values'!Q$3,'APT Data'!$A$1:$AF$1,0))))*$A$1),'Calcs - ACA values'!O156*$A$1)</f>
        <v>648.03968999999995</v>
      </c>
      <c r="R156" s="27">
        <f>IFERROR(INDEX('APT Data'!$A154:$AF154,MATCH('Calcs - New values'!R$3,'APT Data'!$A$1:$AF$1,0))+((('Calcs - ACA values'!P156)-(INDEX('APT Data'!$A154:$AF154,MATCH('Calcs - New values'!R$3,'APT Data'!$A$1:$AF$1,0))))*$A$1),'Calcs - ACA values'!P156*$A$1)</f>
        <v>421.73982999999998</v>
      </c>
      <c r="S156" s="27">
        <f>IFERROR(INDEX('APT Data'!$A154:$AF154,MATCH('Calcs - New values'!S$3,'APT Data'!$A$1:$AF$1,0))+((('Calcs - ACA values'!Q156)-(INDEX('APT Data'!$A154:$AF154,MATCH('Calcs - New values'!S$3,'APT Data'!$A$1:$AF$1,0))))*$A$1),'Calcs - ACA values'!Q156*$A$1)</f>
        <v>596.60954000000004</v>
      </c>
      <c r="T156" s="27">
        <f>IFERROR(INDEX('APT Data'!$A154:$AF154,MATCH('Calcs - New values'!T$3,'APT Data'!$A$1:$AF$1,0))+((('Calcs - ACA values'!R156)-(INDEX('APT Data'!$A154:$AF154,MATCH('Calcs - New values'!T$3,'APT Data'!$A$1:$AF$1,0))))*$A$1),'Calcs - ACA values'!R156*$A$1)</f>
        <v>267.44038</v>
      </c>
      <c r="U156" s="27">
        <f>IFERROR(INDEX('APT Data'!$A154:$AF154,MATCH('Calcs - New values'!U$3,'APT Data'!$A$1:$AF$1,0))+((('Calcs - ACA values'!S156)-(INDEX('APT Data'!$A154:$AF154,MATCH('Calcs - New values'!U$3,'APT Data'!$A$1:$AF$1,0))))*$A$1),'Calcs - ACA values'!S156*$A$1)</f>
        <v>426.88014499999997</v>
      </c>
      <c r="V156" s="27">
        <f>IFERROR(INDEX('APT Data'!$A154:$AF154,MATCH('Calcs - New values'!V$3,'APT Data'!$A$1:$AF$1,0))+((('Calcs - ACA values'!T156)-(INDEX('APT Data'!$A154:$AF154,MATCH('Calcs - New values'!V$3,'APT Data'!$A$1:$AF$1,0))))*$A$1),'Calcs - ACA values'!T156*$A$1)</f>
        <v>221.15954499999998</v>
      </c>
      <c r="W156" s="27">
        <f>IFERROR(INDEX('APT Data'!$A154:$AF154,MATCH('Calcs - New values'!W$3,'APT Data'!$A$1:$AF$1,0))+((('Calcs - ACA values'!U156)-(INDEX('APT Data'!$A154:$AF154,MATCH('Calcs - New values'!W$3,'APT Data'!$A$1:$AF$1,0))))*$A$1),'Calcs - ACA values'!U156*$A$1)</f>
        <v>318.87952999999999</v>
      </c>
      <c r="X156" s="27">
        <f>IFERROR(INDEX('APT Data'!$A154:$AF154,MATCH('Calcs - New values'!X$3,'APT Data'!$A$1:$AF$1,0))+((('Calcs - ACA values'!V156)-(INDEX('APT Data'!$A154:$AF154,MATCH('Calcs - New values'!X$3,'APT Data'!$A$1:$AF$1,0))))*$A$1),'Calcs - ACA values'!V156*$A$1)</f>
        <v>1126.3499849999998</v>
      </c>
      <c r="Y156" s="27">
        <f>IFERROR(INDEX('APT Data'!$A154:$AF154,MATCH('Calcs - New values'!Y$3,'APT Data'!$A$1:$AF$1,0))+((('Calcs - ACA values'!W156)-(INDEX('APT Data'!$A154:$AF154,MATCH('Calcs - New values'!Y$3,'APT Data'!$A$1:$AF$1,0))))*$A$1),'Calcs - ACA values'!W156*$A$1)</f>
        <v>1707.5295799999999</v>
      </c>
      <c r="Z156" s="27">
        <f>IFERROR(INDEX('APT Data'!$A154:$AF154,MATCH('Calcs - New values'!Z$3,'APT Data'!$A$1:$AF$1,0))+((('Calcs - ACA values'!X156)-(INDEX('APT Data'!$A154:$AF154,MATCH('Calcs - New values'!Z$3,'APT Data'!$A$1:$AF$1,0))))*$A$1),'Calcs - ACA values'!X156*$A$1)</f>
        <v>565.74964999999997</v>
      </c>
      <c r="AA156" s="27">
        <f>IFERROR(INDEX('APT Data'!$A154:$AF154,MATCH('Calcs - New values'!AA$3,'APT Data'!$A$1:$AF$1,0))+((('Calcs - ACA values'!Y156)-(INDEX('APT Data'!$A154:$AF154,MATCH('Calcs - New values'!AA$3,'APT Data'!$A$1:$AF$1,0))))*$A$1),'Calcs - ACA values'!Y156*$A$1)</f>
        <v>1527.5195549999999</v>
      </c>
      <c r="AB156" s="27">
        <f>IFERROR(INDEX('APT Data'!$A154:$AF154,MATCH('Calcs - New values'!AB$3,'APT Data'!$A$1:$AF$1,0))+((('Calcs - ACA values'!Z156)-(INDEX('APT Data'!$A154:$AF154,MATCH('Calcs - New values'!AB$3,'APT Data'!$A$1:$AF$1,0))))*$A$1),'Calcs - ACA values'!Z156*$A$1)</f>
        <v>121172.61040000001</v>
      </c>
      <c r="AC156" s="27">
        <f>IFERROR(INDEX('APT Data'!$A154:$AF154,MATCH('Calcs - New values'!AC$3,'APT Data'!$A$1:$AF$1,0))+((('Calcs - ACA values'!AA156)-(INDEX('APT Data'!$A154:$AF154,MATCH('Calcs - New values'!AC$3,'APT Data'!$A$1:$AF$1,0))))*$A$1),'Calcs - ACA values'!AA156*$A$1)</f>
        <v>121172.61040000001</v>
      </c>
      <c r="AD156" s="27">
        <f>IFERROR(INDEX('APT Data'!$A154:$AF154,MATCH('Calcs - New values'!AD$3,'APT Data'!$A$1:$AF$1,0))+((('Calcs - ACA values'!AB156)-(INDEX('APT Data'!$A154:$AF154,MATCH('Calcs - New values'!AD$3,'APT Data'!$A$1:$AF$1,0))))*$A$1),'Calcs - ACA values'!AB156*$A$1)</f>
        <v>46288.35</v>
      </c>
      <c r="AE156" s="27">
        <f>IFERROR(INDEX('APT Data'!$A154:$AF154,MATCH('Calcs - New values'!AE$3,'APT Data'!$A$1:$AF$1,0))+((('Calcs - ACA values'!AC156)-(INDEX('APT Data'!$A154:$AF154,MATCH('Calcs - New values'!AE$3,'APT Data'!$A$1:$AF$1,0))))*$A$1),'Calcs - ACA values'!AC156*$A$1)</f>
        <v>72004.100000000006</v>
      </c>
      <c r="AF156" s="27">
        <f>IFERROR(INDEX('APT Data'!$A154:$AF154,MATCH('Calcs - New values'!AF$3,'APT Data'!$A$1:$AF$1,0))+((('Calcs - ACA values'!AD156)-(INDEX('APT Data'!$A154:$AF154,MATCH('Calcs - New values'!AF$3,'APT Data'!$A$1:$AF$1,0))))*$A$1),'Calcs - ACA values'!AD156*$A$1)</f>
        <v>0</v>
      </c>
      <c r="AG156" s="27">
        <f>IFERROR(INDEX('APT Data'!$A154:$AF154,MATCH('Calcs - New values'!AG$3,'APT Data'!$A$1:$AF$1,0))+((('Calcs - ACA values'!AE156)-(INDEX('APT Data'!$A154:$AF154,MATCH('Calcs - New values'!AG$3,'APT Data'!$A$1:$AF$1,0))))*$A$1),'Calcs - ACA values'!AE156*$A$1)</f>
        <v>925.76969999999994</v>
      </c>
      <c r="AH156" s="27">
        <f>IFERROR(INDEX('APT Data'!$A154:$AF154,MATCH('Calcs - New values'!AH$3,'APT Data'!$A$1:$AF$1,0))+((('Calcs - ACA values'!AF156)-(INDEX('APT Data'!$A154:$AF154,MATCH('Calcs - New values'!AH$3,'APT Data'!$A$1:$AF$1,0))))*$A$1),'Calcs - ACA values'!AF156*$A$1)</f>
        <v>1326.9302700000001</v>
      </c>
    </row>
    <row r="157" spans="1:34" x14ac:dyDescent="0.35">
      <c r="A157" s="11" t="s">
        <v>237</v>
      </c>
      <c r="B157" s="11" t="b">
        <f>A157='Calcs - ACA values'!A157</f>
        <v>1</v>
      </c>
      <c r="C157" s="11" t="b">
        <f>A157='APT Data'!A155</f>
        <v>1</v>
      </c>
      <c r="D157" s="18" t="s">
        <v>125</v>
      </c>
      <c r="E157" s="27">
        <f>IFERROR(INDEX('APT Data'!$A155:$AF155,MATCH('Calcs - New values'!E$3,'APT Data'!$A$1:$AF$1,0))+((('Calcs - ACA values'!C157)-(INDEX('APT Data'!$A155:$AF155,MATCH('Calcs - New values'!E$3,'APT Data'!$A$1:$AF$1,0))))*$A$1),'Calcs - ACA values'!C157*$A$1)</f>
        <v>3151.8404190000001</v>
      </c>
      <c r="F157" s="27">
        <f>IFERROR(INDEX('APT Data'!$A155:$AF155,MATCH('Calcs - New values'!F$3,'APT Data'!$A$1:$AF$1,0))+((('Calcs - ACA values'!D157)-(INDEX('APT Data'!$A155:$AF155,MATCH('Calcs - New values'!F$3,'APT Data'!$A$1:$AF$1,0))))*$A$1),'Calcs - ACA values'!D157*$A$1)</f>
        <v>4484.925612</v>
      </c>
      <c r="G157" s="27">
        <f>IFERROR(INDEX('APT Data'!$A155:$AF155,MATCH('Calcs - New values'!G$3,'APT Data'!$A$1:$AF$1,0))+((('Calcs - ACA values'!E157)-(INDEX('APT Data'!$A155:$AF155,MATCH('Calcs - New values'!G$3,'APT Data'!$A$1:$AF$1,0))))*$A$1),'Calcs - ACA values'!E157*$A$1)</f>
        <v>5421.7089390000001</v>
      </c>
      <c r="H157" s="27">
        <f>IFERROR(INDEX('APT Data'!$A155:$AF155,MATCH('Calcs - New values'!H$3,'APT Data'!$A$1:$AF$1,0))+((('Calcs - ACA values'!F157)-(INDEX('APT Data'!$A155:$AF155,MATCH('Calcs - New values'!H$3,'APT Data'!$A$1:$AF$1,0))))*$A$1),'Calcs - ACA values'!F157*$A$1)</f>
        <v>316.45297499999998</v>
      </c>
      <c r="I157" s="27">
        <f>IFERROR(INDEX('APT Data'!$A155:$AF155,MATCH('Calcs - New values'!I$3,'APT Data'!$A$1:$AF$1,0))+((('Calcs - ACA values'!G157)-(INDEX('APT Data'!$A155:$AF155,MATCH('Calcs - New values'!I$3,'APT Data'!$A$1:$AF$1,0))))*$A$1),'Calcs - ACA values'!G157*$A$1)</f>
        <v>462.29651999999999</v>
      </c>
      <c r="J157" s="27">
        <f>IFERROR(INDEX('APT Data'!$A155:$AF155,MATCH('Calcs - New values'!J$3,'APT Data'!$A$1:$AF$1,0))+((('Calcs - ACA values'!H157)-(INDEX('APT Data'!$A155:$AF155,MATCH('Calcs - New values'!J$3,'APT Data'!$A$1:$AF$1,0))))*$A$1),'Calcs - ACA values'!H157*$A$1)</f>
        <v>449.81238000000002</v>
      </c>
      <c r="K157" s="27">
        <f>IFERROR(INDEX('APT Data'!$A155:$AF155,MATCH('Calcs - New values'!K$3,'APT Data'!$A$1:$AF$1,0))+((('Calcs - ACA values'!I157)-(INDEX('APT Data'!$A155:$AF155,MATCH('Calcs - New values'!K$3,'APT Data'!$A$1:$AF$1,0))))*$A$1),'Calcs - ACA values'!I157*$A$1)</f>
        <v>449.81238000000002</v>
      </c>
      <c r="L157" s="27">
        <f>IFERROR(INDEX('APT Data'!$A155:$AF155,MATCH('Calcs - New values'!L$3,'APT Data'!$A$1:$AF$1,0))+((('Calcs - ACA values'!J157)-(INDEX('APT Data'!$A155:$AF155,MATCH('Calcs - New values'!L$3,'APT Data'!$A$1:$AF$1,0))))*$A$1),'Calcs - ACA values'!J157*$A$1)</f>
        <v>698.76185999999996</v>
      </c>
      <c r="M157" s="27">
        <f>IFERROR(INDEX('APT Data'!$A155:$AF155,MATCH('Calcs - New values'!M$3,'APT Data'!$A$1:$AF$1,0))+((('Calcs - ACA values'!K157)-(INDEX('APT Data'!$A155:$AF155,MATCH('Calcs - New values'!M$3,'APT Data'!$A$1:$AF$1,0))))*$A$1),'Calcs - ACA values'!K157*$A$1)</f>
        <v>929.15134499999999</v>
      </c>
      <c r="N157" s="27">
        <f>IFERROR(INDEX('APT Data'!$A155:$AF155,MATCH('Calcs - New values'!N$3,'APT Data'!$A$1:$AF$1,0))+((('Calcs - ACA values'!L157)-(INDEX('APT Data'!$A155:$AF155,MATCH('Calcs - New values'!N$3,'APT Data'!$A$1:$AF$1,0))))*$A$1),'Calcs - ACA values'!L157*$A$1)</f>
        <v>475.94167500000003</v>
      </c>
      <c r="O157" s="27">
        <f>IFERROR(INDEX('APT Data'!$A155:$AF155,MATCH('Calcs - New values'!O$3,'APT Data'!$A$1:$AF$1,0))+((('Calcs - ACA values'!M157)-(INDEX('APT Data'!$A155:$AF155,MATCH('Calcs - New values'!O$3,'APT Data'!$A$1:$AF$1,0))))*$A$1),'Calcs - ACA values'!M157*$A$1)</f>
        <v>646.09403999999995</v>
      </c>
      <c r="P157" s="27">
        <f>IFERROR(INDEX('APT Data'!$A155:$AF155,MATCH('Calcs - New values'!P$3,'APT Data'!$A$1:$AF$1,0))+((('Calcs - ACA values'!N157)-(INDEX('APT Data'!$A155:$AF155,MATCH('Calcs - New values'!P$3,'APT Data'!$A$1:$AF$1,0))))*$A$1),'Calcs - ACA values'!N157*$A$1)</f>
        <v>423.68308500000001</v>
      </c>
      <c r="Q157" s="27">
        <f>IFERROR(INDEX('APT Data'!$A155:$AF155,MATCH('Calcs - New values'!Q$3,'APT Data'!$A$1:$AF$1,0))+((('Calcs - ACA values'!O157)-(INDEX('APT Data'!$A155:$AF155,MATCH('Calcs - New values'!Q$3,'APT Data'!$A$1:$AF$1,0))))*$A$1),'Calcs - ACA values'!O157*$A$1)</f>
        <v>573.27039000000002</v>
      </c>
      <c r="R157" s="27">
        <f>IFERROR(INDEX('APT Data'!$A155:$AF155,MATCH('Calcs - New values'!R$3,'APT Data'!$A$1:$AF$1,0))+((('Calcs - ACA values'!P157)-(INDEX('APT Data'!$A155:$AF155,MATCH('Calcs - New values'!R$3,'APT Data'!$A$1:$AF$1,0))))*$A$1),'Calcs - ACA values'!P157*$A$1)</f>
        <v>380.57972999999998</v>
      </c>
      <c r="S157" s="27">
        <f>IFERROR(INDEX('APT Data'!$A155:$AF155,MATCH('Calcs - New values'!S$3,'APT Data'!$A$1:$AF$1,0))+((('Calcs - ACA values'!Q157)-(INDEX('APT Data'!$A155:$AF155,MATCH('Calcs - New values'!S$3,'APT Data'!$A$1:$AF$1,0))))*$A$1),'Calcs - ACA values'!Q157*$A$1)</f>
        <v>515.68374000000006</v>
      </c>
      <c r="T157" s="27">
        <f>IFERROR(INDEX('APT Data'!$A155:$AF155,MATCH('Calcs - New values'!T$3,'APT Data'!$A$1:$AF$1,0))+((('Calcs - ACA values'!R157)-(INDEX('APT Data'!$A155:$AF155,MATCH('Calcs - New values'!T$3,'APT Data'!$A$1:$AF$1,0))))*$A$1),'Calcs - ACA values'!R157*$A$1)</f>
        <v>274.19478000000004</v>
      </c>
      <c r="U157" s="27">
        <f>IFERROR(INDEX('APT Data'!$A155:$AF155,MATCH('Calcs - New values'!U$3,'APT Data'!$A$1:$AF$1,0))+((('Calcs - ACA values'!S157)-(INDEX('APT Data'!$A155:$AF155,MATCH('Calcs - New values'!U$3,'APT Data'!$A$1:$AF$1,0))))*$A$1),'Calcs - ACA values'!S157*$A$1)</f>
        <v>394.536495</v>
      </c>
      <c r="V157" s="27">
        <f>IFERROR(INDEX('APT Data'!$A155:$AF155,MATCH('Calcs - New values'!V$3,'APT Data'!$A$1:$AF$1,0))+((('Calcs - ACA values'!T157)-(INDEX('APT Data'!$A155:$AF155,MATCH('Calcs - New values'!V$3,'APT Data'!$A$1:$AF$1,0))))*$A$1),'Calcs - ACA values'!T157*$A$1)</f>
        <v>225.587895</v>
      </c>
      <c r="W157" s="27">
        <f>IFERROR(INDEX('APT Data'!$A155:$AF155,MATCH('Calcs - New values'!W$3,'APT Data'!$A$1:$AF$1,0))+((('Calcs - ACA values'!U157)-(INDEX('APT Data'!$A155:$AF155,MATCH('Calcs - New values'!W$3,'APT Data'!$A$1:$AF$1,0))))*$A$1),'Calcs - ACA values'!U157*$A$1)</f>
        <v>306.53643</v>
      </c>
      <c r="X157" s="27">
        <f>IFERROR(INDEX('APT Data'!$A155:$AF155,MATCH('Calcs - New values'!X$3,'APT Data'!$A$1:$AF$1,0))+((('Calcs - ACA values'!V157)-(INDEX('APT Data'!$A155:$AF155,MATCH('Calcs - New values'!X$3,'APT Data'!$A$1:$AF$1,0))))*$A$1),'Calcs - ACA values'!V157*$A$1)</f>
        <v>819.97753499999999</v>
      </c>
      <c r="Y157" s="27">
        <f>IFERROR(INDEX('APT Data'!$A155:$AF155,MATCH('Calcs - New values'!Y$3,'APT Data'!$A$1:$AF$1,0))+((('Calcs - ACA values'!W157)-(INDEX('APT Data'!$A155:$AF155,MATCH('Calcs - New values'!Y$3,'APT Data'!$A$1:$AF$1,0))))*$A$1),'Calcs - ACA values'!W157*$A$1)</f>
        <v>1359.7879800000001</v>
      </c>
      <c r="Z157" s="27">
        <f>IFERROR(INDEX('APT Data'!$A155:$AF155,MATCH('Calcs - New values'!Z$3,'APT Data'!$A$1:$AF$1,0))+((('Calcs - ACA values'!X157)-(INDEX('APT Data'!$A155:$AF155,MATCH('Calcs - New values'!Z$3,'APT Data'!$A$1:$AF$1,0))))*$A$1),'Calcs - ACA values'!X157*$A$1)</f>
        <v>557.34915000000001</v>
      </c>
      <c r="AA157" s="27">
        <f>IFERROR(INDEX('APT Data'!$A155:$AF155,MATCH('Calcs - New values'!AA$3,'APT Data'!$A$1:$AF$1,0))+((('Calcs - ACA values'!Y157)-(INDEX('APT Data'!$A155:$AF155,MATCH('Calcs - New values'!AA$3,'APT Data'!$A$1:$AF$1,0))))*$A$1),'Calcs - ACA values'!Y157*$A$1)</f>
        <v>902.93620499999997</v>
      </c>
      <c r="AB157" s="27">
        <f>IFERROR(INDEX('APT Data'!$A155:$AF155,MATCH('Calcs - New values'!AB$3,'APT Data'!$A$1:$AF$1,0))+((('Calcs - ACA values'!Z157)-(INDEX('APT Data'!$A155:$AF155,MATCH('Calcs - New values'!AB$3,'APT Data'!$A$1:$AF$1,0))))*$A$1),'Calcs - ACA values'!Z157*$A$1)</f>
        <v>134161.28340000001</v>
      </c>
      <c r="AC157" s="27">
        <f>IFERROR(INDEX('APT Data'!$A155:$AF155,MATCH('Calcs - New values'!AC$3,'APT Data'!$A$1:$AF$1,0))+((('Calcs - ACA values'!AA157)-(INDEX('APT Data'!$A155:$AF155,MATCH('Calcs - New values'!AC$3,'APT Data'!$A$1:$AF$1,0))))*$A$1),'Calcs - ACA values'!AA157*$A$1)</f>
        <v>127831.5834</v>
      </c>
      <c r="AD157" s="27">
        <f>IFERROR(INDEX('APT Data'!$A155:$AF155,MATCH('Calcs - New values'!AD$3,'APT Data'!$A$1:$AF$1,0))+((('Calcs - ACA values'!AB157)-(INDEX('APT Data'!$A155:$AF155,MATCH('Calcs - New values'!AD$3,'APT Data'!$A$1:$AF$1,0))))*$A$1),'Calcs - ACA values'!AB157*$A$1)</f>
        <v>24765.884999999998</v>
      </c>
      <c r="AE157" s="27">
        <f>IFERROR(INDEX('APT Data'!$A155:$AF155,MATCH('Calcs - New values'!AE$3,'APT Data'!$A$1:$AF$1,0))+((('Calcs - ACA values'!AC157)-(INDEX('APT Data'!$A155:$AF155,MATCH('Calcs - New values'!AE$3,'APT Data'!$A$1:$AF$1,0))))*$A$1),'Calcs - ACA values'!AC157*$A$1)</f>
        <v>38524.71</v>
      </c>
      <c r="AF157" s="27">
        <f>IFERROR(INDEX('APT Data'!$A155:$AF155,MATCH('Calcs - New values'!AF$3,'APT Data'!$A$1:$AF$1,0))+((('Calcs - ACA values'!AD157)-(INDEX('APT Data'!$A155:$AF155,MATCH('Calcs - New values'!AF$3,'APT Data'!$A$1:$AF$1,0))))*$A$1),'Calcs - ACA values'!AD157*$A$1)</f>
        <v>0</v>
      </c>
      <c r="AG157" s="27">
        <f>IFERROR(INDEX('APT Data'!$A155:$AF155,MATCH('Calcs - New values'!AG$3,'APT Data'!$A$1:$AF$1,0))+((('Calcs - ACA values'!AE157)-(INDEX('APT Data'!$A155:$AF155,MATCH('Calcs - New values'!AG$3,'APT Data'!$A$1:$AF$1,0))))*$A$1),'Calcs - ACA values'!AE157*$A$1)</f>
        <v>495.3177</v>
      </c>
      <c r="AH157" s="27">
        <f>IFERROR(INDEX('APT Data'!$A155:$AF155,MATCH('Calcs - New values'!AH$3,'APT Data'!$A$1:$AF$1,0))+((('Calcs - ACA values'!AF157)-(INDEX('APT Data'!$A155:$AF155,MATCH('Calcs - New values'!AH$3,'APT Data'!$A$1:$AF$1,0))))*$A$1),'Calcs - ACA values'!AF157*$A$1)</f>
        <v>709.95537000000002</v>
      </c>
    </row>
    <row r="158" spans="1:34" x14ac:dyDescent="0.35">
      <c r="A158" s="11" t="s">
        <v>229</v>
      </c>
      <c r="B158" s="11" t="b">
        <f>A158='Calcs - ACA values'!A158</f>
        <v>1</v>
      </c>
      <c r="C158" s="11" t="b">
        <f>A158='APT Data'!A156</f>
        <v>1</v>
      </c>
      <c r="D158" s="18" t="s">
        <v>154</v>
      </c>
      <c r="E158" s="27">
        <f>IFERROR(INDEX('APT Data'!$A156:$AF156,MATCH('Calcs - New values'!E$3,'APT Data'!$A$1:$AF$1,0))+((('Calcs - ACA values'!C158)-(INDEX('APT Data'!$A156:$AF156,MATCH('Calcs - New values'!E$3,'APT Data'!$A$1:$AF$1,0))))*$A$1),'Calcs - ACA values'!C158*$A$1)</f>
        <v>3123</v>
      </c>
      <c r="F158" s="27">
        <f>IFERROR(INDEX('APT Data'!$A156:$AF156,MATCH('Calcs - New values'!F$3,'APT Data'!$A$1:$AF$1,0))+((('Calcs - ACA values'!D158)-(INDEX('APT Data'!$A156:$AF156,MATCH('Calcs - New values'!F$3,'APT Data'!$A$1:$AF$1,0))))*$A$1),'Calcs - ACA values'!D158*$A$1)</f>
        <v>4404</v>
      </c>
      <c r="G158" s="27">
        <f>IFERROR(INDEX('APT Data'!$A156:$AF156,MATCH('Calcs - New values'!G$3,'APT Data'!$A$1:$AF$1,0))+((('Calcs - ACA values'!E158)-(INDEX('APT Data'!$A156:$AF156,MATCH('Calcs - New values'!G$3,'APT Data'!$A$1:$AF$1,0))))*$A$1),'Calcs - ACA values'!E158*$A$1)</f>
        <v>4963</v>
      </c>
      <c r="H158" s="27">
        <f>IFERROR(INDEX('APT Data'!$A156:$AF156,MATCH('Calcs - New values'!H$3,'APT Data'!$A$1:$AF$1,0))+((('Calcs - ACA values'!F158)-(INDEX('APT Data'!$A156:$AF156,MATCH('Calcs - New values'!H$3,'APT Data'!$A$1:$AF$1,0))))*$A$1),'Calcs - ACA values'!F158*$A$1)</f>
        <v>575</v>
      </c>
      <c r="I158" s="27">
        <f>IFERROR(INDEX('APT Data'!$A156:$AF156,MATCH('Calcs - New values'!I$3,'APT Data'!$A$1:$AF$1,0))+((('Calcs - ACA values'!G158)-(INDEX('APT Data'!$A156:$AF156,MATCH('Calcs - New values'!I$3,'APT Data'!$A$1:$AF$1,0))))*$A$1),'Calcs - ACA values'!G158*$A$1)</f>
        <v>840</v>
      </c>
      <c r="J158" s="27">
        <f>IFERROR(INDEX('APT Data'!$A156:$AF156,MATCH('Calcs - New values'!J$3,'APT Data'!$A$1:$AF$1,0))+((('Calcs - ACA values'!H158)-(INDEX('APT Data'!$A156:$AF156,MATCH('Calcs - New values'!J$3,'APT Data'!$A$1:$AF$1,0))))*$A$1),'Calcs - ACA values'!H158*$A$1)</f>
        <v>460</v>
      </c>
      <c r="K158" s="27">
        <f>IFERROR(INDEX('APT Data'!$A156:$AF156,MATCH('Calcs - New values'!K$3,'APT Data'!$A$1:$AF$1,0))+((('Calcs - ACA values'!I158)-(INDEX('APT Data'!$A156:$AF156,MATCH('Calcs - New values'!K$3,'APT Data'!$A$1:$AF$1,0))))*$A$1),'Calcs - ACA values'!I158*$A$1)</f>
        <v>460</v>
      </c>
      <c r="L158" s="27">
        <f>IFERROR(INDEX('APT Data'!$A156:$AF156,MATCH('Calcs - New values'!L$3,'APT Data'!$A$1:$AF$1,0))+((('Calcs - ACA values'!J158)-(INDEX('APT Data'!$A156:$AF156,MATCH('Calcs - New values'!L$3,'APT Data'!$A$1:$AF$1,0))))*$A$1),'Calcs - ACA values'!J158*$A$1)</f>
        <v>620</v>
      </c>
      <c r="M158" s="27">
        <f>IFERROR(INDEX('APT Data'!$A156:$AF156,MATCH('Calcs - New values'!M$3,'APT Data'!$A$1:$AF$1,0))+((('Calcs - ACA values'!K158)-(INDEX('APT Data'!$A156:$AF156,MATCH('Calcs - New values'!M$3,'APT Data'!$A$1:$AF$1,0))))*$A$1),'Calcs - ACA values'!K158*$A$1)</f>
        <v>865</v>
      </c>
      <c r="N158" s="27">
        <f>IFERROR(INDEX('APT Data'!$A156:$AF156,MATCH('Calcs - New values'!N$3,'APT Data'!$A$1:$AF$1,0))+((('Calcs - ACA values'!L158)-(INDEX('APT Data'!$A156:$AF156,MATCH('Calcs - New values'!N$3,'APT Data'!$A$1:$AF$1,0))))*$A$1),'Calcs - ACA values'!L158*$A$1)</f>
        <v>475</v>
      </c>
      <c r="O158" s="27">
        <f>IFERROR(INDEX('APT Data'!$A156:$AF156,MATCH('Calcs - New values'!O$3,'APT Data'!$A$1:$AF$1,0))+((('Calcs - ACA values'!M158)-(INDEX('APT Data'!$A156:$AF156,MATCH('Calcs - New values'!O$3,'APT Data'!$A$1:$AF$1,0))))*$A$1),'Calcs - ACA values'!M158*$A$1)</f>
        <v>680</v>
      </c>
      <c r="P158" s="27">
        <f>IFERROR(INDEX('APT Data'!$A156:$AF156,MATCH('Calcs - New values'!P$3,'APT Data'!$A$1:$AF$1,0))+((('Calcs - ACA values'!N158)-(INDEX('APT Data'!$A156:$AF156,MATCH('Calcs - New values'!P$3,'APT Data'!$A$1:$AF$1,0))))*$A$1),'Calcs - ACA values'!N158*$A$1)</f>
        <v>445</v>
      </c>
      <c r="Q158" s="27">
        <f>IFERROR(INDEX('APT Data'!$A156:$AF156,MATCH('Calcs - New values'!Q$3,'APT Data'!$A$1:$AF$1,0))+((('Calcs - ACA values'!O158)-(INDEX('APT Data'!$A156:$AF156,MATCH('Calcs - New values'!Q$3,'APT Data'!$A$1:$AF$1,0))))*$A$1),'Calcs - ACA values'!O158*$A$1)</f>
        <v>630</v>
      </c>
      <c r="R158" s="27">
        <f>IFERROR(INDEX('APT Data'!$A156:$AF156,MATCH('Calcs - New values'!R$3,'APT Data'!$A$1:$AF$1,0))+((('Calcs - ACA values'!P158)-(INDEX('APT Data'!$A156:$AF156,MATCH('Calcs - New values'!R$3,'APT Data'!$A$1:$AF$1,0))))*$A$1),'Calcs - ACA values'!P158*$A$1)</f>
        <v>410</v>
      </c>
      <c r="S158" s="27">
        <f>IFERROR(INDEX('APT Data'!$A156:$AF156,MATCH('Calcs - New values'!S$3,'APT Data'!$A$1:$AF$1,0))+((('Calcs - ACA values'!Q158)-(INDEX('APT Data'!$A156:$AF156,MATCH('Calcs - New values'!S$3,'APT Data'!$A$1:$AF$1,0))))*$A$1),'Calcs - ACA values'!Q158*$A$1)</f>
        <v>580</v>
      </c>
      <c r="T158" s="27">
        <f>IFERROR(INDEX('APT Data'!$A156:$AF156,MATCH('Calcs - New values'!T$3,'APT Data'!$A$1:$AF$1,0))+((('Calcs - ACA values'!R158)-(INDEX('APT Data'!$A156:$AF156,MATCH('Calcs - New values'!T$3,'APT Data'!$A$1:$AF$1,0))))*$A$1),'Calcs - ACA values'!R158*$A$1)</f>
        <v>260</v>
      </c>
      <c r="U158" s="27">
        <f>IFERROR(INDEX('APT Data'!$A156:$AF156,MATCH('Calcs - New values'!U$3,'APT Data'!$A$1:$AF$1,0))+((('Calcs - ACA values'!S158)-(INDEX('APT Data'!$A156:$AF156,MATCH('Calcs - New values'!U$3,'APT Data'!$A$1:$AF$1,0))))*$A$1),'Calcs - ACA values'!S158*$A$1)</f>
        <v>415</v>
      </c>
      <c r="V158" s="27">
        <f>IFERROR(INDEX('APT Data'!$A156:$AF156,MATCH('Calcs - New values'!V$3,'APT Data'!$A$1:$AF$1,0))+((('Calcs - ACA values'!T158)-(INDEX('APT Data'!$A156:$AF156,MATCH('Calcs - New values'!V$3,'APT Data'!$A$1:$AF$1,0))))*$A$1),'Calcs - ACA values'!T158*$A$1)</f>
        <v>215</v>
      </c>
      <c r="W158" s="27">
        <f>IFERROR(INDEX('APT Data'!$A156:$AF156,MATCH('Calcs - New values'!W$3,'APT Data'!$A$1:$AF$1,0))+((('Calcs - ACA values'!U158)-(INDEX('APT Data'!$A156:$AF156,MATCH('Calcs - New values'!W$3,'APT Data'!$A$1:$AF$1,0))))*$A$1),'Calcs - ACA values'!U158*$A$1)</f>
        <v>310</v>
      </c>
      <c r="X158" s="27">
        <f>IFERROR(INDEX('APT Data'!$A156:$AF156,MATCH('Calcs - New values'!X$3,'APT Data'!$A$1:$AF$1,0))+((('Calcs - ACA values'!V158)-(INDEX('APT Data'!$A156:$AF156,MATCH('Calcs - New values'!X$3,'APT Data'!$A$1:$AF$1,0))))*$A$1),'Calcs - ACA values'!V158*$A$1)</f>
        <v>1052.7</v>
      </c>
      <c r="Y158" s="27">
        <f>IFERROR(INDEX('APT Data'!$A156:$AF156,MATCH('Calcs - New values'!Y$3,'APT Data'!$A$1:$AF$1,0))+((('Calcs - ACA values'!W158)-(INDEX('APT Data'!$A156:$AF156,MATCH('Calcs - New values'!Y$3,'APT Data'!$A$1:$AF$1,0))))*$A$1),'Calcs - ACA values'!W158*$A$1)</f>
        <v>1660</v>
      </c>
      <c r="Z158" s="27">
        <f>IFERROR(INDEX('APT Data'!$A156:$AF156,MATCH('Calcs - New values'!Z$3,'APT Data'!$A$1:$AF$1,0))+((('Calcs - ACA values'!X158)-(INDEX('APT Data'!$A156:$AF156,MATCH('Calcs - New values'!Z$3,'APT Data'!$A$1:$AF$1,0))))*$A$1),'Calcs - ACA values'!X158*$A$1)</f>
        <v>550</v>
      </c>
      <c r="AA158" s="27">
        <f>IFERROR(INDEX('APT Data'!$A156:$AF156,MATCH('Calcs - New values'!AA$3,'APT Data'!$A$1:$AF$1,0))+((('Calcs - ACA values'!Y158)-(INDEX('APT Data'!$A156:$AF156,MATCH('Calcs - New values'!AA$3,'APT Data'!$A$1:$AF$1,0))))*$A$1),'Calcs - ACA values'!Y158*$A$1)</f>
        <v>1485</v>
      </c>
      <c r="AB158" s="27">
        <f>IFERROR(INDEX('APT Data'!$A156:$AF156,MATCH('Calcs - New values'!AB$3,'APT Data'!$A$1:$AF$1,0))+((('Calcs - ACA values'!Z158)-(INDEX('APT Data'!$A156:$AF156,MATCH('Calcs - New values'!AB$3,'APT Data'!$A$1:$AF$1,0))))*$A$1),'Calcs - ACA values'!Z158*$A$1)</f>
        <v>128780</v>
      </c>
      <c r="AC158" s="27">
        <f>IFERROR(INDEX('APT Data'!$A156:$AF156,MATCH('Calcs - New values'!AC$3,'APT Data'!$A$1:$AF$1,0))+((('Calcs - ACA values'!AA158)-(INDEX('APT Data'!$A156:$AF156,MATCH('Calcs - New values'!AC$3,'APT Data'!$A$1:$AF$1,0))))*$A$1),'Calcs - ACA values'!AA158*$A$1)</f>
        <v>117800</v>
      </c>
      <c r="AD158" s="27">
        <f>IFERROR(INDEX('APT Data'!$A156:$AF156,MATCH('Calcs - New values'!AD$3,'APT Data'!$A$1:$AF$1,0))+((('Calcs - ACA values'!AB158)-(INDEX('APT Data'!$A156:$AF156,MATCH('Calcs - New values'!AD$3,'APT Data'!$A$1:$AF$1,0))))*$A$1),'Calcs - ACA values'!AB158*$A$1)</f>
        <v>24750</v>
      </c>
      <c r="AE158" s="27">
        <f>IFERROR(INDEX('APT Data'!$A156:$AF156,MATCH('Calcs - New values'!AE$3,'APT Data'!$A$1:$AF$1,0))+((('Calcs - ACA values'!AC158)-(INDEX('APT Data'!$A156:$AF156,MATCH('Calcs - New values'!AE$3,'APT Data'!$A$1:$AF$1,0))))*$A$1),'Calcs - ACA values'!AC158*$A$1)</f>
        <v>38500</v>
      </c>
      <c r="AF158" s="27">
        <f>IFERROR(INDEX('APT Data'!$A156:$AF156,MATCH('Calcs - New values'!AF$3,'APT Data'!$A$1:$AF$1,0))+((('Calcs - ACA values'!AD158)-(INDEX('APT Data'!$A156:$AF156,MATCH('Calcs - New values'!AF$3,'APT Data'!$A$1:$AF$1,0))))*$A$1),'Calcs - ACA values'!AD158*$A$1)</f>
        <v>0</v>
      </c>
      <c r="AG158" s="27">
        <f>IFERROR(INDEX('APT Data'!$A156:$AF156,MATCH('Calcs - New values'!AG$3,'APT Data'!$A$1:$AF$1,0))+((('Calcs - ACA values'!AE158)-(INDEX('APT Data'!$A156:$AF156,MATCH('Calcs - New values'!AG$3,'APT Data'!$A$1:$AF$1,0))))*$A$1),'Calcs - ACA values'!AE158*$A$1)</f>
        <v>900</v>
      </c>
      <c r="AH158" s="27">
        <f>IFERROR(INDEX('APT Data'!$A156:$AF156,MATCH('Calcs - New values'!AH$3,'APT Data'!$A$1:$AF$1,0))+((('Calcs - ACA values'!AF158)-(INDEX('APT Data'!$A156:$AF156,MATCH('Calcs - New values'!AH$3,'APT Data'!$A$1:$AF$1,0))))*$A$1),'Calcs - ACA values'!AF158*$A$1)</f>
        <v>1290</v>
      </c>
    </row>
    <row r="159" spans="1:34" x14ac:dyDescent="0.35">
      <c r="A159" s="101" t="s">
        <v>254</v>
      </c>
      <c r="B159" s="11" t="b">
        <f>A159='Calcs - ACA values'!A159</f>
        <v>1</v>
      </c>
      <c r="C159" s="11" t="b">
        <f>A159='APT Data'!A157</f>
        <v>1</v>
      </c>
      <c r="D159" s="104" t="s">
        <v>130</v>
      </c>
      <c r="E159" s="27">
        <f>IFERROR(INDEX('APT Data'!$A157:$AF157,MATCH('Calcs - New values'!E$3,'APT Data'!$A$1:$AF$1,0))+((('Calcs - ACA values'!C159)-(INDEX('APT Data'!$A157:$AF157,MATCH('Calcs - New values'!E$3,'APT Data'!$A$1:$AF$1,0))))*$A$1),'Calcs - ACA values'!C159*$A$1)</f>
        <v>3096.3716100000001</v>
      </c>
      <c r="F159" s="27">
        <f>IFERROR(INDEX('APT Data'!$A157:$AF157,MATCH('Calcs - New values'!F$3,'APT Data'!$A$1:$AF$1,0))+((('Calcs - ACA values'!D159)-(INDEX('APT Data'!$A157:$AF157,MATCH('Calcs - New values'!F$3,'APT Data'!$A$1:$AF$1,0))))*$A$1),'Calcs - ACA values'!D159*$A$1)</f>
        <v>4368.3622800000003</v>
      </c>
      <c r="G159" s="27">
        <f>IFERROR(INDEX('APT Data'!$A157:$AF157,MATCH('Calcs - New values'!G$3,'APT Data'!$A$1:$AF$1,0))+((('Calcs - ACA values'!E159)-(INDEX('APT Data'!$A157:$AF157,MATCH('Calcs - New values'!G$3,'APT Data'!$A$1:$AF$1,0))))*$A$1),'Calcs - ACA values'!E159*$A$1)</f>
        <v>4923.2434099999991</v>
      </c>
      <c r="H159" s="27">
        <f>IFERROR(INDEX('APT Data'!$A157:$AF157,MATCH('Calcs - New values'!H$3,'APT Data'!$A$1:$AF$1,0))+((('Calcs - ACA values'!F159)-(INDEX('APT Data'!$A157:$AF157,MATCH('Calcs - New values'!H$3,'APT Data'!$A$1:$AF$1,0))))*$A$1),'Calcs - ACA values'!F159*$A$1)</f>
        <v>357.44725</v>
      </c>
      <c r="I159" s="27">
        <f>IFERROR(INDEX('APT Data'!$A157:$AF157,MATCH('Calcs - New values'!I$3,'APT Data'!$A$1:$AF$1,0))+((('Calcs - ACA values'!G159)-(INDEX('APT Data'!$A157:$AF157,MATCH('Calcs - New values'!I$3,'APT Data'!$A$1:$AF$1,0))))*$A$1),'Calcs - ACA values'!G159*$A$1)</f>
        <v>632.54579999999999</v>
      </c>
      <c r="J159" s="27">
        <f>IFERROR(INDEX('APT Data'!$A157:$AF157,MATCH('Calcs - New values'!J$3,'APT Data'!$A$1:$AF$1,0))+((('Calcs - ACA values'!H159)-(INDEX('APT Data'!$A157:$AF157,MATCH('Calcs - New values'!J$3,'APT Data'!$A$1:$AF$1,0))))*$A$1),'Calcs - ACA values'!H159*$A$1)</f>
        <v>460.3202</v>
      </c>
      <c r="K159" s="27">
        <f>IFERROR(INDEX('APT Data'!$A157:$AF157,MATCH('Calcs - New values'!K$3,'APT Data'!$A$1:$AF$1,0))+((('Calcs - ACA values'!I159)-(INDEX('APT Data'!$A157:$AF157,MATCH('Calcs - New values'!K$3,'APT Data'!$A$1:$AF$1,0))))*$A$1),'Calcs - ACA values'!I159*$A$1)</f>
        <v>460.3202</v>
      </c>
      <c r="L159" s="27">
        <f>IFERROR(INDEX('APT Data'!$A157:$AF157,MATCH('Calcs - New values'!L$3,'APT Data'!$A$1:$AF$1,0))+((('Calcs - ACA values'!J159)-(INDEX('APT Data'!$A157:$AF157,MATCH('Calcs - New values'!L$3,'APT Data'!$A$1:$AF$1,0))))*$A$1),'Calcs - ACA values'!J159*$A$1)</f>
        <v>620.43039999999996</v>
      </c>
      <c r="M159" s="27">
        <f>IFERROR(INDEX('APT Data'!$A157:$AF157,MATCH('Calcs - New values'!M$3,'APT Data'!$A$1:$AF$1,0))+((('Calcs - ACA values'!K159)-(INDEX('APT Data'!$A157:$AF157,MATCH('Calcs - New values'!M$3,'APT Data'!$A$1:$AF$1,0))))*$A$1),'Calcs - ACA values'!K159*$A$1)</f>
        <v>865.60955000000001</v>
      </c>
      <c r="N159" s="27">
        <f>IFERROR(INDEX('APT Data'!$A157:$AF157,MATCH('Calcs - New values'!N$3,'APT Data'!$A$1:$AF$1,0))+((('Calcs - ACA values'!L159)-(INDEX('APT Data'!$A157:$AF157,MATCH('Calcs - New values'!N$3,'APT Data'!$A$1:$AF$1,0))))*$A$1),'Calcs - ACA values'!L159*$A$1)</f>
        <v>475.33024999999998</v>
      </c>
      <c r="O159" s="27">
        <f>IFERROR(INDEX('APT Data'!$A157:$AF157,MATCH('Calcs - New values'!O$3,'APT Data'!$A$1:$AF$1,0))+((('Calcs - ACA values'!M159)-(INDEX('APT Data'!$A157:$AF157,MATCH('Calcs - New values'!O$3,'APT Data'!$A$1:$AF$1,0))))*$A$1),'Calcs - ACA values'!M159*$A$1)</f>
        <v>680.4796</v>
      </c>
      <c r="P159" s="27">
        <f>IFERROR(INDEX('APT Data'!$A157:$AF157,MATCH('Calcs - New values'!P$3,'APT Data'!$A$1:$AF$1,0))+((('Calcs - ACA values'!N159)-(INDEX('APT Data'!$A157:$AF157,MATCH('Calcs - New values'!P$3,'APT Data'!$A$1:$AF$1,0))))*$A$1),'Calcs - ACA values'!N159*$A$1)</f>
        <v>445.31015000000002</v>
      </c>
      <c r="Q159" s="27">
        <f>IFERROR(INDEX('APT Data'!$A157:$AF157,MATCH('Calcs - New values'!Q$3,'APT Data'!$A$1:$AF$1,0))+((('Calcs - ACA values'!O159)-(INDEX('APT Data'!$A157:$AF157,MATCH('Calcs - New values'!Q$3,'APT Data'!$A$1:$AF$1,0))))*$A$1),'Calcs - ACA values'!O159*$A$1)</f>
        <v>630.44010000000003</v>
      </c>
      <c r="R159" s="27">
        <f>IFERROR(INDEX('APT Data'!$A157:$AF157,MATCH('Calcs - New values'!R$3,'APT Data'!$A$1:$AF$1,0))+((('Calcs - ACA values'!P159)-(INDEX('APT Data'!$A157:$AF157,MATCH('Calcs - New values'!R$3,'APT Data'!$A$1:$AF$1,0))))*$A$1),'Calcs - ACA values'!P159*$A$1)</f>
        <v>410.28970000000004</v>
      </c>
      <c r="S159" s="27">
        <f>IFERROR(INDEX('APT Data'!$A157:$AF157,MATCH('Calcs - New values'!S$3,'APT Data'!$A$1:$AF$1,0))+((('Calcs - ACA values'!Q159)-(INDEX('APT Data'!$A157:$AF157,MATCH('Calcs - New values'!S$3,'APT Data'!$A$1:$AF$1,0))))*$A$1),'Calcs - ACA values'!Q159*$A$1)</f>
        <v>580.40959999999995</v>
      </c>
      <c r="T159" s="27">
        <f>IFERROR(INDEX('APT Data'!$A157:$AF157,MATCH('Calcs - New values'!T$3,'APT Data'!$A$1:$AF$1,0))+((('Calcs - ACA values'!R159)-(INDEX('APT Data'!$A157:$AF157,MATCH('Calcs - New values'!T$3,'APT Data'!$A$1:$AF$1,0))))*$A$1),'Calcs - ACA values'!R159*$A$1)</f>
        <v>260.18020000000001</v>
      </c>
      <c r="U159" s="27">
        <f>IFERROR(INDEX('APT Data'!$A157:$AF157,MATCH('Calcs - New values'!U$3,'APT Data'!$A$1:$AF$1,0))+((('Calcs - ACA values'!S159)-(INDEX('APT Data'!$A157:$AF157,MATCH('Calcs - New values'!U$3,'APT Data'!$A$1:$AF$1,0))))*$A$1),'Calcs - ACA values'!S159*$A$1)</f>
        <v>415.29005000000001</v>
      </c>
      <c r="V159" s="27">
        <f>IFERROR(INDEX('APT Data'!$A157:$AF157,MATCH('Calcs - New values'!V$3,'APT Data'!$A$1:$AF$1,0))+((('Calcs - ACA values'!T159)-(INDEX('APT Data'!$A157:$AF157,MATCH('Calcs - New values'!V$3,'APT Data'!$A$1:$AF$1,0))))*$A$1),'Calcs - ACA values'!T159*$A$1)</f>
        <v>215.15004999999999</v>
      </c>
      <c r="W159" s="27">
        <f>IFERROR(INDEX('APT Data'!$A157:$AF157,MATCH('Calcs - New values'!W$3,'APT Data'!$A$1:$AF$1,0))+((('Calcs - ACA values'!U159)-(INDEX('APT Data'!$A157:$AF157,MATCH('Calcs - New values'!W$3,'APT Data'!$A$1:$AF$1,0))))*$A$1),'Calcs - ACA values'!U159*$A$1)</f>
        <v>310.21970000000005</v>
      </c>
      <c r="X159" s="27">
        <f>IFERROR(INDEX('APT Data'!$A157:$AF157,MATCH('Calcs - New values'!X$3,'APT Data'!$A$1:$AF$1,0))+((('Calcs - ACA values'!V159)-(INDEX('APT Data'!$A157:$AF157,MATCH('Calcs - New values'!X$3,'APT Data'!$A$1:$AF$1,0))))*$A$1),'Calcs - ACA values'!V159*$A$1)</f>
        <v>1095.76965</v>
      </c>
      <c r="Y159" s="27">
        <f>IFERROR(INDEX('APT Data'!$A157:$AF157,MATCH('Calcs - New values'!Y$3,'APT Data'!$A$1:$AF$1,0))+((('Calcs - ACA values'!W159)-(INDEX('APT Data'!$A157:$AF157,MATCH('Calcs - New values'!Y$3,'APT Data'!$A$1:$AF$1,0))))*$A$1),'Calcs - ACA values'!W159*$A$1)</f>
        <v>1661.1602</v>
      </c>
      <c r="Z159" s="27">
        <f>IFERROR(INDEX('APT Data'!$A157:$AF157,MATCH('Calcs - New values'!Z$3,'APT Data'!$A$1:$AF$1,0))+((('Calcs - ACA values'!X159)-(INDEX('APT Data'!$A157:$AF157,MATCH('Calcs - New values'!Z$3,'APT Data'!$A$1:$AF$1,0))))*$A$1),'Calcs - ACA values'!X159*$A$1)</f>
        <v>550.3895</v>
      </c>
      <c r="AA159" s="27">
        <f>IFERROR(INDEX('APT Data'!$A157:$AF157,MATCH('Calcs - New values'!AA$3,'APT Data'!$A$1:$AF$1,0))+((('Calcs - ACA values'!Y159)-(INDEX('APT Data'!$A157:$AF157,MATCH('Calcs - New values'!AA$3,'APT Data'!$A$1:$AF$1,0))))*$A$1),'Calcs - ACA values'!Y159*$A$1)</f>
        <v>1486.0399499999999</v>
      </c>
      <c r="AB159" s="27">
        <f>IFERROR(INDEX('APT Data'!$A157:$AF157,MATCH('Calcs - New values'!AB$3,'APT Data'!$A$1:$AF$1,0))+((('Calcs - ACA values'!Z159)-(INDEX('APT Data'!$A157:$AF157,MATCH('Calcs - New values'!AB$3,'APT Data'!$A$1:$AF$1,0))))*$A$1),'Calcs - ACA values'!Z159*$A$1)</f>
        <v>119863.84599999999</v>
      </c>
      <c r="AC159" s="27">
        <f>IFERROR(INDEX('APT Data'!$A157:$AF157,MATCH('Calcs - New values'!AC$3,'APT Data'!$A$1:$AF$1,0))+((('Calcs - ACA values'!AA159)-(INDEX('APT Data'!$A157:$AF157,MATCH('Calcs - New values'!AC$3,'APT Data'!$A$1:$AF$1,0))))*$A$1),'Calcs - ACA values'!AA159*$A$1)</f>
        <v>117882.46</v>
      </c>
      <c r="AD159" s="27">
        <f>IFERROR(INDEX('APT Data'!$A157:$AF157,MATCH('Calcs - New values'!AD$3,'APT Data'!$A$1:$AF$1,0))+((('Calcs - ACA values'!AB159)-(INDEX('APT Data'!$A157:$AF157,MATCH('Calcs - New values'!AD$3,'APT Data'!$A$1:$AF$1,0))))*$A$1),'Calcs - ACA values'!AB159*$A$1)</f>
        <v>45031.095000000001</v>
      </c>
      <c r="AE159" s="27">
        <f>IFERROR(INDEX('APT Data'!$A157:$AF157,MATCH('Calcs - New values'!AE$3,'APT Data'!$A$1:$AF$1,0))+((('Calcs - ACA values'!AC159)-(INDEX('APT Data'!$A157:$AF157,MATCH('Calcs - New values'!AE$3,'APT Data'!$A$1:$AF$1,0))))*$A$1),'Calcs - ACA values'!AC159*$A$1)</f>
        <v>70048.37</v>
      </c>
      <c r="AF159" s="27">
        <f>IFERROR(INDEX('APT Data'!$A157:$AF157,MATCH('Calcs - New values'!AF$3,'APT Data'!$A$1:$AF$1,0))+((('Calcs - ACA values'!AD159)-(INDEX('APT Data'!$A157:$AF157,MATCH('Calcs - New values'!AF$3,'APT Data'!$A$1:$AF$1,0))))*$A$1),'Calcs - ACA values'!AD159*$A$1)</f>
        <v>0</v>
      </c>
      <c r="AG159" s="27">
        <f>IFERROR(INDEX('APT Data'!$A157:$AF157,MATCH('Calcs - New values'!AG$3,'APT Data'!$A$1:$AF$1,0))+((('Calcs - ACA values'!AE159)-(INDEX('APT Data'!$A157:$AF157,MATCH('Calcs - New values'!AG$3,'APT Data'!$A$1:$AF$1,0))))*$A$1),'Calcs - ACA values'!AE159*$A$1)</f>
        <v>90.062999999999988</v>
      </c>
      <c r="AH159" s="27">
        <f>IFERROR(INDEX('APT Data'!$A157:$AF157,MATCH('Calcs - New values'!AH$3,'APT Data'!$A$1:$AF$1,0))+((('Calcs - ACA values'!AF159)-(INDEX('APT Data'!$A157:$AF157,MATCH('Calcs - New values'!AH$3,'APT Data'!$A$1:$AF$1,0))))*$A$1),'Calcs - ACA values'!AF159*$A$1)</f>
        <v>129.09029999999998</v>
      </c>
    </row>
    <row r="160" spans="1:34" x14ac:dyDescent="0.35">
      <c r="A160" s="103" t="s">
        <v>257</v>
      </c>
      <c r="B160" s="11" t="b">
        <f>A160='Calcs - ACA values'!A160</f>
        <v>1</v>
      </c>
      <c r="C160" s="11" t="b">
        <f>A160='APT Data'!A158</f>
        <v>1</v>
      </c>
      <c r="D160" s="104" t="s">
        <v>128</v>
      </c>
      <c r="E160" s="27">
        <f>IFERROR(INDEX('APT Data'!$A158:$AF158,MATCH('Calcs - New values'!E$3,'APT Data'!$A$1:$AF$1,0))+((('Calcs - ACA values'!C160)-(INDEX('APT Data'!$A158:$AF158,MATCH('Calcs - New values'!E$3,'APT Data'!$A$1:$AF$1,0))))*$A$1),'Calcs - ACA values'!C160*$A$1)</f>
        <v>3143.1874950000001</v>
      </c>
      <c r="F160" s="27">
        <f>IFERROR(INDEX('APT Data'!$A158:$AF158,MATCH('Calcs - New values'!F$3,'APT Data'!$A$1:$AF$1,0))+((('Calcs - ACA values'!D160)-(INDEX('APT Data'!$A158:$AF158,MATCH('Calcs - New values'!F$3,'APT Data'!$A$1:$AF$1,0))))*$A$1),'Calcs - ACA values'!D160*$A$1)</f>
        <v>4426.1922599999998</v>
      </c>
      <c r="G160" s="27">
        <f>IFERROR(INDEX('APT Data'!$A158:$AF158,MATCH('Calcs - New values'!G$3,'APT Data'!$A$1:$AF$1,0))+((('Calcs - ACA values'!E160)-(INDEX('APT Data'!$A158:$AF158,MATCH('Calcs - New values'!G$3,'APT Data'!$A$1:$AF$1,0))))*$A$1),'Calcs - ACA values'!E160*$A$1)</f>
        <v>4986.0670950000003</v>
      </c>
      <c r="H160" s="27">
        <f>IFERROR(INDEX('APT Data'!$A158:$AF158,MATCH('Calcs - New values'!H$3,'APT Data'!$A$1:$AF$1,0))+((('Calcs - ACA values'!F160)-(INDEX('APT Data'!$A158:$AF158,MATCH('Calcs - New values'!H$3,'APT Data'!$A$1:$AF$1,0))))*$A$1),'Calcs - ACA values'!F160*$A$1)</f>
        <v>575.89987499999995</v>
      </c>
      <c r="I160" s="27">
        <f>IFERROR(INDEX('APT Data'!$A158:$AF158,MATCH('Calcs - New values'!I$3,'APT Data'!$A$1:$AF$1,0))+((('Calcs - ACA values'!G160)-(INDEX('APT Data'!$A158:$AF158,MATCH('Calcs - New values'!I$3,'APT Data'!$A$1:$AF$1,0))))*$A$1),'Calcs - ACA values'!G160*$A$1)</f>
        <v>841.31460000000004</v>
      </c>
      <c r="J160" s="27">
        <f>IFERROR(INDEX('APT Data'!$A158:$AF158,MATCH('Calcs - New values'!J$3,'APT Data'!$A$1:$AF$1,0))+((('Calcs - ACA values'!H160)-(INDEX('APT Data'!$A158:$AF158,MATCH('Calcs - New values'!J$3,'APT Data'!$A$1:$AF$1,0))))*$A$1),'Calcs - ACA values'!H160*$A$1)</f>
        <v>460.7199</v>
      </c>
      <c r="K160" s="27">
        <f>IFERROR(INDEX('APT Data'!$A158:$AF158,MATCH('Calcs - New values'!K$3,'APT Data'!$A$1:$AF$1,0))+((('Calcs - ACA values'!I160)-(INDEX('APT Data'!$A158:$AF158,MATCH('Calcs - New values'!K$3,'APT Data'!$A$1:$AF$1,0))))*$A$1),'Calcs - ACA values'!I160*$A$1)</f>
        <v>460.7199</v>
      </c>
      <c r="L160" s="27">
        <f>IFERROR(INDEX('APT Data'!$A158:$AF158,MATCH('Calcs - New values'!L$3,'APT Data'!$A$1:$AF$1,0))+((('Calcs - ACA values'!J160)-(INDEX('APT Data'!$A158:$AF158,MATCH('Calcs - New values'!L$3,'APT Data'!$A$1:$AF$1,0))))*$A$1),'Calcs - ACA values'!J160*$A$1)</f>
        <v>620.97029999999995</v>
      </c>
      <c r="M160" s="27">
        <f>IFERROR(INDEX('APT Data'!$A158:$AF158,MATCH('Calcs - New values'!M$3,'APT Data'!$A$1:$AF$1,0))+((('Calcs - ACA values'!K160)-(INDEX('APT Data'!$A158:$AF158,MATCH('Calcs - New values'!M$3,'APT Data'!$A$1:$AF$1,0))))*$A$1),'Calcs - ACA values'!K160*$A$1)</f>
        <v>866.35372499999994</v>
      </c>
      <c r="N160" s="27">
        <f>IFERROR(INDEX('APT Data'!$A158:$AF158,MATCH('Calcs - New values'!N$3,'APT Data'!$A$1:$AF$1,0))+((('Calcs - ACA values'!L160)-(INDEX('APT Data'!$A158:$AF158,MATCH('Calcs - New values'!N$3,'APT Data'!$A$1:$AF$1,0))))*$A$1),'Calcs - ACA values'!L160*$A$1)</f>
        <v>475.74337500000001</v>
      </c>
      <c r="O160" s="27">
        <f>IFERROR(INDEX('APT Data'!$A158:$AF158,MATCH('Calcs - New values'!O$3,'APT Data'!$A$1:$AF$1,0))+((('Calcs - ACA values'!M160)-(INDEX('APT Data'!$A158:$AF158,MATCH('Calcs - New values'!O$3,'APT Data'!$A$1:$AF$1,0))))*$A$1),'Calcs - ACA values'!M160*$A$1)</f>
        <v>681.06420000000003</v>
      </c>
      <c r="P160" s="27">
        <f>IFERROR(INDEX('APT Data'!$A158:$AF158,MATCH('Calcs - New values'!P$3,'APT Data'!$A$1:$AF$1,0))+((('Calcs - ACA values'!N160)-(INDEX('APT Data'!$A158:$AF158,MATCH('Calcs - New values'!P$3,'APT Data'!$A$1:$AF$1,0))))*$A$1),'Calcs - ACA values'!N160*$A$1)</f>
        <v>445.69642499999998</v>
      </c>
      <c r="Q160" s="27">
        <f>IFERROR(INDEX('APT Data'!$A158:$AF158,MATCH('Calcs - New values'!Q$3,'APT Data'!$A$1:$AF$1,0))+((('Calcs - ACA values'!O160)-(INDEX('APT Data'!$A158:$AF158,MATCH('Calcs - New values'!Q$3,'APT Data'!$A$1:$AF$1,0))))*$A$1),'Calcs - ACA values'!O160*$A$1)</f>
        <v>630.98595</v>
      </c>
      <c r="R160" s="27">
        <f>IFERROR(INDEX('APT Data'!$A158:$AF158,MATCH('Calcs - New values'!R$3,'APT Data'!$A$1:$AF$1,0))+((('Calcs - ACA values'!P160)-(INDEX('APT Data'!$A158:$AF158,MATCH('Calcs - New values'!R$3,'APT Data'!$A$1:$AF$1,0))))*$A$1),'Calcs - ACA values'!P160*$A$1)</f>
        <v>410.64165000000003</v>
      </c>
      <c r="S160" s="27">
        <f>IFERROR(INDEX('APT Data'!$A158:$AF158,MATCH('Calcs - New values'!S$3,'APT Data'!$A$1:$AF$1,0))+((('Calcs - ACA values'!Q160)-(INDEX('APT Data'!$A158:$AF158,MATCH('Calcs - New values'!S$3,'APT Data'!$A$1:$AF$1,0))))*$A$1),'Calcs - ACA values'!Q160*$A$1)</f>
        <v>580.90769999999998</v>
      </c>
      <c r="T160" s="27">
        <f>IFERROR(INDEX('APT Data'!$A158:$AF158,MATCH('Calcs - New values'!T$3,'APT Data'!$A$1:$AF$1,0))+((('Calcs - ACA values'!R160)-(INDEX('APT Data'!$A158:$AF158,MATCH('Calcs - New values'!T$3,'APT Data'!$A$1:$AF$1,0))))*$A$1),'Calcs - ACA values'!R160*$A$1)</f>
        <v>260.40690000000001</v>
      </c>
      <c r="U160" s="27">
        <f>IFERROR(INDEX('APT Data'!$A158:$AF158,MATCH('Calcs - New values'!U$3,'APT Data'!$A$1:$AF$1,0))+((('Calcs - ACA values'!S160)-(INDEX('APT Data'!$A158:$AF158,MATCH('Calcs - New values'!U$3,'APT Data'!$A$1:$AF$1,0))))*$A$1),'Calcs - ACA values'!S160*$A$1)</f>
        <v>415.649475</v>
      </c>
      <c r="V160" s="27">
        <f>IFERROR(INDEX('APT Data'!$A158:$AF158,MATCH('Calcs - New values'!V$3,'APT Data'!$A$1:$AF$1,0))+((('Calcs - ACA values'!T160)-(INDEX('APT Data'!$A158:$AF158,MATCH('Calcs - New values'!V$3,'APT Data'!$A$1:$AF$1,0))))*$A$1),'Calcs - ACA values'!T160*$A$1)</f>
        <v>215.33647500000001</v>
      </c>
      <c r="W160" s="27">
        <f>IFERROR(INDEX('APT Data'!$A158:$AF158,MATCH('Calcs - New values'!W$3,'APT Data'!$A$1:$AF$1,0))+((('Calcs - ACA values'!U160)-(INDEX('APT Data'!$A158:$AF158,MATCH('Calcs - New values'!W$3,'APT Data'!$A$1:$AF$1,0))))*$A$1),'Calcs - ACA values'!U160*$A$1)</f>
        <v>310.48514999999998</v>
      </c>
      <c r="X160" s="27">
        <f>IFERROR(INDEX('APT Data'!$A158:$AF158,MATCH('Calcs - New values'!X$3,'APT Data'!$A$1:$AF$1,0))+((('Calcs - ACA values'!V160)-(INDEX('APT Data'!$A158:$AF158,MATCH('Calcs - New values'!X$3,'APT Data'!$A$1:$AF$1,0))))*$A$1),'Calcs - ACA values'!V160*$A$1)</f>
        <v>1096.713675</v>
      </c>
      <c r="Y160" s="27">
        <f>IFERROR(INDEX('APT Data'!$A158:$AF158,MATCH('Calcs - New values'!Y$3,'APT Data'!$A$1:$AF$1,0))+((('Calcs - ACA values'!W160)-(INDEX('APT Data'!$A158:$AF158,MATCH('Calcs - New values'!Y$3,'APT Data'!$A$1:$AF$1,0))))*$A$1),'Calcs - ACA values'!W160*$A$1)</f>
        <v>1662.5979</v>
      </c>
      <c r="Z160" s="27">
        <f>IFERROR(INDEX('APT Data'!$A158:$AF158,MATCH('Calcs - New values'!Z$3,'APT Data'!$A$1:$AF$1,0))+((('Calcs - ACA values'!X160)-(INDEX('APT Data'!$A158:$AF158,MATCH('Calcs - New values'!Z$3,'APT Data'!$A$1:$AF$1,0))))*$A$1),'Calcs - ACA values'!X160*$A$1)</f>
        <v>550.86075000000005</v>
      </c>
      <c r="AA160" s="27">
        <f>IFERROR(INDEX('APT Data'!$A158:$AF158,MATCH('Calcs - New values'!AA$3,'APT Data'!$A$1:$AF$1,0))+((('Calcs - ACA values'!Y160)-(INDEX('APT Data'!$A158:$AF158,MATCH('Calcs - New values'!AA$3,'APT Data'!$A$1:$AF$1,0))))*$A$1),'Calcs - ACA values'!Y160*$A$1)</f>
        <v>1487.3240249999999</v>
      </c>
      <c r="AB160" s="27">
        <f>IFERROR(INDEX('APT Data'!$A158:$AF158,MATCH('Calcs - New values'!AB$3,'APT Data'!$A$1:$AF$1,0))+((('Calcs - ACA values'!Z160)-(INDEX('APT Data'!$A158:$AF158,MATCH('Calcs - New values'!AB$3,'APT Data'!$A$1:$AF$1,0))))*$A$1),'Calcs - ACA values'!Z160*$A$1)</f>
        <v>117984.357</v>
      </c>
      <c r="AC160" s="27">
        <f>IFERROR(INDEX('APT Data'!$A158:$AF158,MATCH('Calcs - New values'!AC$3,'APT Data'!$A$1:$AF$1,0))+((('Calcs - ACA values'!AA160)-(INDEX('APT Data'!$A158:$AF158,MATCH('Calcs - New values'!AC$3,'APT Data'!$A$1:$AF$1,0))))*$A$1),'Calcs - ACA values'!AA160*$A$1)</f>
        <v>117984.357</v>
      </c>
      <c r="AD160" s="27">
        <f>IFERROR(INDEX('APT Data'!$A158:$AF158,MATCH('Calcs - New values'!AD$3,'APT Data'!$A$1:$AF$1,0))+((('Calcs - ACA values'!AB160)-(INDEX('APT Data'!$A158:$AF158,MATCH('Calcs - New values'!AD$3,'APT Data'!$A$1:$AF$1,0))))*$A$1),'Calcs - ACA values'!AB160*$A$1)</f>
        <v>45070.425000000003</v>
      </c>
      <c r="AE160" s="27">
        <f>IFERROR(INDEX('APT Data'!$A158:$AF158,MATCH('Calcs - New values'!AE$3,'APT Data'!$A$1:$AF$1,0))+((('Calcs - ACA values'!AC160)-(INDEX('APT Data'!$A158:$AF158,MATCH('Calcs - New values'!AE$3,'APT Data'!$A$1:$AF$1,0))))*$A$1),'Calcs - ACA values'!AC160*$A$1)</f>
        <v>70109.55</v>
      </c>
      <c r="AF160" s="27">
        <f>IFERROR(INDEX('APT Data'!$A158:$AF158,MATCH('Calcs - New values'!AF$3,'APT Data'!$A$1:$AF$1,0))+((('Calcs - ACA values'!AD160)-(INDEX('APT Data'!$A158:$AF158,MATCH('Calcs - New values'!AF$3,'APT Data'!$A$1:$AF$1,0))))*$A$1),'Calcs - ACA values'!AD160*$A$1)</f>
        <v>0</v>
      </c>
      <c r="AG160" s="27">
        <f>IFERROR(INDEX('APT Data'!$A158:$AF158,MATCH('Calcs - New values'!AG$3,'APT Data'!$A$1:$AF$1,0))+((('Calcs - ACA values'!AE160)-(INDEX('APT Data'!$A158:$AF158,MATCH('Calcs - New values'!AG$3,'APT Data'!$A$1:$AF$1,0))))*$A$1),'Calcs - ACA values'!AE160*$A$1)</f>
        <v>901.4085</v>
      </c>
      <c r="AH160" s="27">
        <f>IFERROR(INDEX('APT Data'!$A158:$AF158,MATCH('Calcs - New values'!AH$3,'APT Data'!$A$1:$AF$1,0))+((('Calcs - ACA values'!AF160)-(INDEX('APT Data'!$A158:$AF158,MATCH('Calcs - New values'!AH$3,'APT Data'!$A$1:$AF$1,0))))*$A$1),'Calcs - ACA values'!AF160*$A$1)</f>
        <v>1292.0188499999999</v>
      </c>
    </row>
    <row r="161" spans="1:34" x14ac:dyDescent="0.35">
      <c r="A161" s="11" t="s">
        <v>231</v>
      </c>
      <c r="B161" s="11" t="b">
        <f>A161='Calcs - ACA values'!A161</f>
        <v>1</v>
      </c>
      <c r="C161" s="11" t="b">
        <f>A161='APT Data'!A159</f>
        <v>1</v>
      </c>
      <c r="D161" s="18" t="s">
        <v>93</v>
      </c>
      <c r="E161" s="27">
        <f>IFERROR(INDEX('APT Data'!$A159:$AF159,MATCH('Calcs - New values'!E$3,'APT Data'!$A$1:$AF$1,0))+((('Calcs - ACA values'!C161)-(INDEX('APT Data'!$A159:$AF159,MATCH('Calcs - New values'!E$3,'APT Data'!$A$1:$AF$1,0))))*$A$1),'Calcs - ACA values'!C161*$A$1)</f>
        <v>3268.9379844</v>
      </c>
      <c r="F161" s="27">
        <f>IFERROR(INDEX('APT Data'!$A159:$AF159,MATCH('Calcs - New values'!F$3,'APT Data'!$A$1:$AF$1,0))+((('Calcs - ACA values'!D161)-(INDEX('APT Data'!$A159:$AF159,MATCH('Calcs - New values'!F$3,'APT Data'!$A$1:$AF$1,0))))*$A$1),'Calcs - ACA values'!D161*$A$1)</f>
        <v>4609.8043056000006</v>
      </c>
      <c r="G161" s="27">
        <f>IFERROR(INDEX('APT Data'!$A159:$AF159,MATCH('Calcs - New values'!G$3,'APT Data'!$A$1:$AF$1,0))+((('Calcs - ACA values'!E161)-(INDEX('APT Data'!$A159:$AF159,MATCH('Calcs - New values'!G$3,'APT Data'!$A$1:$AF$1,0))))*$A$1),'Calcs - ACA values'!E161*$A$1)</f>
        <v>5194.9228356000003</v>
      </c>
      <c r="H161" s="27">
        <f>IFERROR(INDEX('APT Data'!$A159:$AF159,MATCH('Calcs - New values'!H$3,'APT Data'!$A$1:$AF$1,0))+((('Calcs - ACA values'!F161)-(INDEX('APT Data'!$A159:$AF159,MATCH('Calcs - New values'!H$3,'APT Data'!$A$1:$AF$1,0))))*$A$1),'Calcs - ACA values'!F161*$A$1)</f>
        <v>601.86797640000009</v>
      </c>
      <c r="I161" s="27">
        <f>IFERROR(INDEX('APT Data'!$A159:$AF159,MATCH('Calcs - New values'!I$3,'APT Data'!$A$1:$AF$1,0))+((('Calcs - ACA values'!G161)-(INDEX('APT Data'!$A159:$AF159,MATCH('Calcs - New values'!I$3,'APT Data'!$A$1:$AF$1,0))))*$A$1),'Calcs - ACA values'!G161*$A$1)</f>
        <v>879.25435200000004</v>
      </c>
      <c r="J161" s="27">
        <f>IFERROR(INDEX('APT Data'!$A159:$AF159,MATCH('Calcs - New values'!J$3,'APT Data'!$A$1:$AF$1,0))+((('Calcs - ACA values'!H161)-(INDEX('APT Data'!$A159:$AF159,MATCH('Calcs - New values'!J$3,'APT Data'!$A$1:$AF$1,0))))*$A$1),'Calcs - ACA values'!H161*$A$1)</f>
        <v>481.49621280000008</v>
      </c>
      <c r="K161" s="27">
        <f>IFERROR(INDEX('APT Data'!$A159:$AF159,MATCH('Calcs - New values'!K$3,'APT Data'!$A$1:$AF$1,0))+((('Calcs - ACA values'!I161)-(INDEX('APT Data'!$A159:$AF159,MATCH('Calcs - New values'!K$3,'APT Data'!$A$1:$AF$1,0))))*$A$1),'Calcs - ACA values'!I161*$A$1)</f>
        <v>481.49621280000008</v>
      </c>
      <c r="L161" s="27">
        <f>IFERROR(INDEX('APT Data'!$A159:$AF159,MATCH('Calcs - New values'!L$3,'APT Data'!$A$1:$AF$1,0))+((('Calcs - ACA values'!J161)-(INDEX('APT Data'!$A159:$AF159,MATCH('Calcs - New values'!L$3,'APT Data'!$A$1:$AF$1,0))))*$A$1),'Calcs - ACA values'!J161*$A$1)</f>
        <v>648.97236000000009</v>
      </c>
      <c r="M161" s="27">
        <f>IFERROR(INDEX('APT Data'!$A159:$AF159,MATCH('Calcs - New values'!M$3,'APT Data'!$A$1:$AF$1,0))+((('Calcs - ACA values'!K161)-(INDEX('APT Data'!$A159:$AF159,MATCH('Calcs - New values'!M$3,'APT Data'!$A$1:$AF$1,0))))*$A$1),'Calcs - ACA values'!K161*$A$1)</f>
        <v>905.41734840000004</v>
      </c>
      <c r="N161" s="27">
        <f>IFERROR(INDEX('APT Data'!$A159:$AF159,MATCH('Calcs - New values'!N$3,'APT Data'!$A$1:$AF$1,0))+((('Calcs - ACA values'!L161)-(INDEX('APT Data'!$A159:$AF159,MATCH('Calcs - New values'!N$3,'APT Data'!$A$1:$AF$1,0))))*$A$1),'Calcs - ACA values'!L161*$A$1)</f>
        <v>497.19767400000006</v>
      </c>
      <c r="O161" s="27">
        <f>IFERROR(INDEX('APT Data'!$A159:$AF159,MATCH('Calcs - New values'!O$3,'APT Data'!$A$1:$AF$1,0))+((('Calcs - ACA values'!M161)-(INDEX('APT Data'!$A159:$AF159,MATCH('Calcs - New values'!O$3,'APT Data'!$A$1:$AF$1,0))))*$A$1),'Calcs - ACA values'!M161*$A$1)</f>
        <v>711.77820480000014</v>
      </c>
      <c r="P161" s="27">
        <f>IFERROR(INDEX('APT Data'!$A159:$AF159,MATCH('Calcs - New values'!P$3,'APT Data'!$A$1:$AF$1,0))+((('Calcs - ACA values'!N161)-(INDEX('APT Data'!$A159:$AF159,MATCH('Calcs - New values'!P$3,'APT Data'!$A$1:$AF$1,0))))*$A$1),'Calcs - ACA values'!N161*$A$1)</f>
        <v>465.79475160000004</v>
      </c>
      <c r="Q161" s="27">
        <f>IFERROR(INDEX('APT Data'!$A159:$AF159,MATCH('Calcs - New values'!Q$3,'APT Data'!$A$1:$AF$1,0))+((('Calcs - ACA values'!O161)-(INDEX('APT Data'!$A159:$AF159,MATCH('Calcs - New values'!Q$3,'APT Data'!$A$1:$AF$1,0))))*$A$1),'Calcs - ACA values'!O161*$A$1)</f>
        <v>659.44305359999998</v>
      </c>
      <c r="R161" s="27">
        <f>IFERROR(INDEX('APT Data'!$A159:$AF159,MATCH('Calcs - New values'!R$3,'APT Data'!$A$1:$AF$1,0))+((('Calcs - ACA values'!P161)-(INDEX('APT Data'!$A159:$AF159,MATCH('Calcs - New values'!R$3,'APT Data'!$A$1:$AF$1,0))))*$A$1),'Calcs - ACA values'!P161*$A$1)</f>
        <v>429.16106160000004</v>
      </c>
      <c r="S161" s="27">
        <f>IFERROR(INDEX('APT Data'!$A159:$AF159,MATCH('Calcs - New values'!S$3,'APT Data'!$A$1:$AF$1,0))+((('Calcs - ACA values'!Q161)-(INDEX('APT Data'!$A159:$AF159,MATCH('Calcs - New values'!S$3,'APT Data'!$A$1:$AF$1,0))))*$A$1),'Calcs - ACA values'!Q161*$A$1)</f>
        <v>607.10790240000006</v>
      </c>
      <c r="T161" s="27">
        <f>IFERROR(INDEX('APT Data'!$A159:$AF159,MATCH('Calcs - New values'!T$3,'APT Data'!$A$1:$AF$1,0))+((('Calcs - ACA values'!R161)-(INDEX('APT Data'!$A159:$AF159,MATCH('Calcs - New values'!T$3,'APT Data'!$A$1:$AF$1,0))))*$A$1),'Calcs - ACA values'!R161*$A$1)</f>
        <v>272.14644960000004</v>
      </c>
      <c r="U161" s="27">
        <f>IFERROR(INDEX('APT Data'!$A159:$AF159,MATCH('Calcs - New values'!U$3,'APT Data'!$A$1:$AF$1,0))+((('Calcs - ACA values'!S161)-(INDEX('APT Data'!$A159:$AF159,MATCH('Calcs - New values'!U$3,'APT Data'!$A$1:$AF$1,0))))*$A$1),'Calcs - ACA values'!S161*$A$1)</f>
        <v>434.39182920000002</v>
      </c>
      <c r="V161" s="27">
        <f>IFERROR(INDEX('APT Data'!$A159:$AF159,MATCH('Calcs - New values'!V$3,'APT Data'!$A$1:$AF$1,0))+((('Calcs - ACA values'!T161)-(INDEX('APT Data'!$A159:$AF159,MATCH('Calcs - New values'!V$3,'APT Data'!$A$1:$AF$1,0))))*$A$1),'Calcs - ACA values'!T161*$A$1)</f>
        <v>225.05122440000002</v>
      </c>
      <c r="W161" s="27">
        <f>IFERROR(INDEX('APT Data'!$A159:$AF159,MATCH('Calcs - New values'!W$3,'APT Data'!$A$1:$AF$1,0))+((('Calcs - ACA values'!U161)-(INDEX('APT Data'!$A159:$AF159,MATCH('Calcs - New values'!W$3,'APT Data'!$A$1:$AF$1,0))))*$A$1),'Calcs - ACA values'!U161*$A$1)</f>
        <v>324.49075920000001</v>
      </c>
      <c r="X161" s="27">
        <f>IFERROR(INDEX('APT Data'!$A159:$AF159,MATCH('Calcs - New values'!X$3,'APT Data'!$A$1:$AF$1,0))+((('Calcs - ACA values'!V161)-(INDEX('APT Data'!$A159:$AF159,MATCH('Calcs - New values'!X$3,'APT Data'!$A$1:$AF$1,0))))*$A$1),'Calcs - ACA values'!V161*$A$1)</f>
        <v>1146.170034</v>
      </c>
      <c r="Y161" s="27">
        <f>IFERROR(INDEX('APT Data'!$A159:$AF159,MATCH('Calcs - New values'!Y$3,'APT Data'!$A$1:$AF$1,0))+((('Calcs - ACA values'!W161)-(INDEX('APT Data'!$A159:$AF159,MATCH('Calcs - New values'!Y$3,'APT Data'!$A$1:$AF$1,0))))*$A$1),'Calcs - ACA values'!W161*$A$1)</f>
        <v>1737.5764752</v>
      </c>
      <c r="Z161" s="27">
        <f>IFERROR(INDEX('APT Data'!$A159:$AF159,MATCH('Calcs - New values'!Z$3,'APT Data'!$A$1:$AF$1,0))+((('Calcs - ACA values'!X161)-(INDEX('APT Data'!$A159:$AF159,MATCH('Calcs - New values'!Z$3,'APT Data'!$A$1:$AF$1,0))))*$A$1),'Calcs - ACA values'!X161*$A$1)</f>
        <v>575.70498000000009</v>
      </c>
      <c r="AA161" s="27">
        <f>IFERROR(INDEX('APT Data'!$A159:$AF159,MATCH('Calcs - New values'!AA$3,'APT Data'!$A$1:$AF$1,0))+((('Calcs - ACA values'!Y161)-(INDEX('APT Data'!$A159:$AF159,MATCH('Calcs - New values'!AA$3,'APT Data'!$A$1:$AF$1,0))))*$A$1),'Calcs - ACA values'!Y161*$A$1)</f>
        <v>1554.3988668</v>
      </c>
      <c r="AB161" s="27">
        <f>IFERROR(INDEX('APT Data'!$A159:$AF159,MATCH('Calcs - New values'!AB$3,'APT Data'!$A$1:$AF$1,0))+((('Calcs - ACA values'!Z161)-(INDEX('APT Data'!$A159:$AF159,MATCH('Calcs - New values'!AB$3,'APT Data'!$A$1:$AF$1,0))))*$A$1),'Calcs - ACA values'!Z161*$A$1)</f>
        <v>123304.84914240001</v>
      </c>
      <c r="AC161" s="27">
        <f>IFERROR(INDEX('APT Data'!$A159:$AF159,MATCH('Calcs - New values'!AC$3,'APT Data'!$A$1:$AF$1,0))+((('Calcs - ACA values'!AA161)-(INDEX('APT Data'!$A159:$AF159,MATCH('Calcs - New values'!AC$3,'APT Data'!$A$1:$AF$1,0))))*$A$1),'Calcs - ACA values'!AA161*$A$1)</f>
        <v>123304.84914240001</v>
      </c>
      <c r="AD161" s="27">
        <f>IFERROR(INDEX('APT Data'!$A159:$AF159,MATCH('Calcs - New values'!AD$3,'APT Data'!$A$1:$AF$1,0))+((('Calcs - ACA values'!AB161)-(INDEX('APT Data'!$A159:$AF159,MATCH('Calcs - New values'!AD$3,'APT Data'!$A$1:$AF$1,0))))*$A$1),'Calcs - ACA values'!AB161*$A$1)</f>
        <v>47102.872464</v>
      </c>
      <c r="AE161" s="27">
        <f>IFERROR(INDEX('APT Data'!$A159:$AF159,MATCH('Calcs - New values'!AE$3,'APT Data'!$A$1:$AF$1,0))+((('Calcs - ACA values'!AC161)-(INDEX('APT Data'!$A159:$AF159,MATCH('Calcs - New values'!AE$3,'APT Data'!$A$1:$AF$1,0))))*$A$1),'Calcs - ACA values'!AC161*$A$1)</f>
        <v>73271.134944000019</v>
      </c>
      <c r="AF161" s="27">
        <f>IFERROR(INDEX('APT Data'!$A159:$AF159,MATCH('Calcs - New values'!AF$3,'APT Data'!$A$1:$AF$1,0))+((('Calcs - ACA values'!AD161)-(INDEX('APT Data'!$A159:$AF159,MATCH('Calcs - New values'!AF$3,'APT Data'!$A$1:$AF$1,0))))*$A$1),'Calcs - ACA values'!AD161*$A$1)</f>
        <v>0</v>
      </c>
      <c r="AG161" s="27">
        <f>IFERROR(INDEX('APT Data'!$A159:$AF159,MATCH('Calcs - New values'!AG$3,'APT Data'!$A$1:$AF$1,0))+((('Calcs - ACA values'!AE161)-(INDEX('APT Data'!$A159:$AF159,MATCH('Calcs - New values'!AG$3,'APT Data'!$A$1:$AF$1,0))))*$A$1),'Calcs - ACA values'!AE161*$A$1)</f>
        <v>942.06019680000009</v>
      </c>
      <c r="AH161" s="27">
        <f>IFERROR(INDEX('APT Data'!$A159:$AF159,MATCH('Calcs - New values'!AH$3,'APT Data'!$A$1:$AF$1,0))+((('Calcs - ACA values'!AF161)-(INDEX('APT Data'!$A159:$AF159,MATCH('Calcs - New values'!AH$3,'APT Data'!$A$1:$AF$1,0))))*$A$1),'Calcs - ACA values'!AF161*$A$1)</f>
        <v>1350.2798712000001</v>
      </c>
    </row>
    <row r="162" spans="1:34" x14ac:dyDescent="0.35">
      <c r="A162" s="11" t="s">
        <v>228</v>
      </c>
      <c r="B162" s="11" t="b">
        <f>A162='Calcs - ACA values'!A162</f>
        <v>1</v>
      </c>
      <c r="C162" s="11" t="b">
        <f>A162='APT Data'!A160</f>
        <v>1</v>
      </c>
      <c r="D162" s="18" t="s">
        <v>125</v>
      </c>
      <c r="E162" s="27">
        <f>IFERROR(INDEX('APT Data'!$A160:$AF160,MATCH('Calcs - New values'!E$3,'APT Data'!$A$1:$AF$1,0))+((('Calcs - ACA values'!C162)-(INDEX('APT Data'!$A160:$AF160,MATCH('Calcs - New values'!E$3,'APT Data'!$A$1:$AF$1,0))))*$A$1),'Calcs - ACA values'!C162*$A$1)</f>
        <v>3258.6941592000003</v>
      </c>
      <c r="F162" s="27">
        <f>IFERROR(INDEX('APT Data'!$A160:$AF160,MATCH('Calcs - New values'!F$3,'APT Data'!$A$1:$AF$1,0))+((('Calcs - ACA values'!D162)-(INDEX('APT Data'!$A160:$AF160,MATCH('Calcs - New values'!F$3,'APT Data'!$A$1:$AF$1,0))))*$A$1),'Calcs - ACA values'!D162*$A$1)</f>
        <v>4636.9735449</v>
      </c>
      <c r="G162" s="27">
        <f>IFERROR(INDEX('APT Data'!$A160:$AF160,MATCH('Calcs - New values'!G$3,'APT Data'!$A$1:$AF$1,0))+((('Calcs - ACA values'!E162)-(INDEX('APT Data'!$A160:$AF160,MATCH('Calcs - New values'!G$3,'APT Data'!$A$1:$AF$1,0))))*$A$1),'Calcs - ACA values'!E162*$A$1)</f>
        <v>5605.5149633000001</v>
      </c>
      <c r="H162" s="27">
        <f>IFERROR(INDEX('APT Data'!$A160:$AF160,MATCH('Calcs - New values'!H$3,'APT Data'!$A$1:$AF$1,0))+((('Calcs - ACA values'!F162)-(INDEX('APT Data'!$A160:$AF160,MATCH('Calcs - New values'!H$3,'APT Data'!$A$1:$AF$1,0))))*$A$1),'Calcs - ACA values'!F162*$A$1)</f>
        <v>327.18190000000004</v>
      </c>
      <c r="I162" s="27">
        <f>IFERROR(INDEX('APT Data'!$A160:$AF160,MATCH('Calcs - New values'!I$3,'APT Data'!$A$1:$AF$1,0))+((('Calcs - ACA values'!G162)-(INDEX('APT Data'!$A160:$AF160,MATCH('Calcs - New values'!I$3,'APT Data'!$A$1:$AF$1,0))))*$A$1),'Calcs - ACA values'!G162*$A$1)</f>
        <v>477.97008</v>
      </c>
      <c r="J162" s="27">
        <f>IFERROR(INDEX('APT Data'!$A160:$AF160,MATCH('Calcs - New values'!J$3,'APT Data'!$A$1:$AF$1,0))+((('Calcs - ACA values'!H162)-(INDEX('APT Data'!$A160:$AF160,MATCH('Calcs - New values'!J$3,'APT Data'!$A$1:$AF$1,0))))*$A$1),'Calcs - ACA values'!H162*$A$1)</f>
        <v>465.06195500000001</v>
      </c>
      <c r="K162" s="27">
        <f>IFERROR(INDEX('APT Data'!$A160:$AF160,MATCH('Calcs - New values'!K$3,'APT Data'!$A$1:$AF$1,0))+((('Calcs - ACA values'!I162)-(INDEX('APT Data'!$A160:$AF160,MATCH('Calcs - New values'!K$3,'APT Data'!$A$1:$AF$1,0))))*$A$1),'Calcs - ACA values'!I162*$A$1)</f>
        <v>465.06195500000001</v>
      </c>
      <c r="L162" s="27">
        <f>IFERROR(INDEX('APT Data'!$A160:$AF160,MATCH('Calcs - New values'!L$3,'APT Data'!$A$1:$AF$1,0))+((('Calcs - ACA values'!J162)-(INDEX('APT Data'!$A160:$AF160,MATCH('Calcs - New values'!L$3,'APT Data'!$A$1:$AF$1,0))))*$A$1),'Calcs - ACA values'!J162*$A$1)</f>
        <v>722.45114769999998</v>
      </c>
      <c r="M162" s="27">
        <f>IFERROR(INDEX('APT Data'!$A160:$AF160,MATCH('Calcs - New values'!M$3,'APT Data'!$A$1:$AF$1,0))+((('Calcs - ACA values'!K162)-(INDEX('APT Data'!$A160:$AF160,MATCH('Calcs - New values'!M$3,'APT Data'!$A$1:$AF$1,0))))*$A$1),'Calcs - ACA values'!K162*$A$1)</f>
        <v>960.65133440000011</v>
      </c>
      <c r="N162" s="27">
        <f>IFERROR(INDEX('APT Data'!$A160:$AF160,MATCH('Calcs - New values'!N$3,'APT Data'!$A$1:$AF$1,0))+((('Calcs - ACA values'!L162)-(INDEX('APT Data'!$A160:$AF160,MATCH('Calcs - New values'!N$3,'APT Data'!$A$1:$AF$1,0))))*$A$1),'Calcs - ACA values'!L162*$A$1)</f>
        <v>492.07706360000003</v>
      </c>
      <c r="O162" s="27">
        <f>IFERROR(INDEX('APT Data'!$A160:$AF160,MATCH('Calcs - New values'!O$3,'APT Data'!$A$1:$AF$1,0))+((('Calcs - ACA values'!M162)-(INDEX('APT Data'!$A160:$AF160,MATCH('Calcs - New values'!O$3,'APT Data'!$A$1:$AF$1,0))))*$A$1),'Calcs - ACA values'!M162*$A$1)</f>
        <v>667.99801060000004</v>
      </c>
      <c r="P162" s="27">
        <f>IFERROR(INDEX('APT Data'!$A160:$AF160,MATCH('Calcs - New values'!P$3,'APT Data'!$A$1:$AF$1,0))+((('Calcs - ACA values'!N162)-(INDEX('APT Data'!$A160:$AF160,MATCH('Calcs - New values'!P$3,'APT Data'!$A$1:$AF$1,0))))*$A$1),'Calcs - ACA values'!N162*$A$1)</f>
        <v>438.04684639999999</v>
      </c>
      <c r="Q162" s="27">
        <f>IFERROR(INDEX('APT Data'!$A160:$AF160,MATCH('Calcs - New values'!Q$3,'APT Data'!$A$1:$AF$1,0))+((('Calcs - ACA values'!O162)-(INDEX('APT Data'!$A160:$AF160,MATCH('Calcs - New values'!Q$3,'APT Data'!$A$1:$AF$1,0))))*$A$1),'Calcs - ACA values'!O162*$A$1)</f>
        <v>592.70553720000009</v>
      </c>
      <c r="R162" s="27">
        <f>IFERROR(INDEX('APT Data'!$A160:$AF160,MATCH('Calcs - New values'!R$3,'APT Data'!$A$1:$AF$1,0))+((('Calcs - ACA values'!P162)-(INDEX('APT Data'!$A160:$AF160,MATCH('Calcs - New values'!R$3,'APT Data'!$A$1:$AF$1,0))))*$A$1),'Calcs - ACA values'!P162*$A$1)</f>
        <v>393.48221649999999</v>
      </c>
      <c r="S162" s="27">
        <f>IFERROR(INDEX('APT Data'!$A160:$AF160,MATCH('Calcs - New values'!S$3,'APT Data'!$A$1:$AF$1,0))+((('Calcs - ACA values'!Q162)-(INDEX('APT Data'!$A160:$AF160,MATCH('Calcs - New values'!S$3,'APT Data'!$A$1:$AF$1,0))))*$A$1),'Calcs - ACA values'!Q162*$A$1)</f>
        <v>533.16659809999999</v>
      </c>
      <c r="T162" s="27">
        <f>IFERROR(INDEX('APT Data'!$A160:$AF160,MATCH('Calcs - New values'!T$3,'APT Data'!$A$1:$AF$1,0))+((('Calcs - ACA values'!R162)-(INDEX('APT Data'!$A160:$AF160,MATCH('Calcs - New values'!T$3,'APT Data'!$A$1:$AF$1,0))))*$A$1),'Calcs - ACA values'!R162*$A$1)</f>
        <v>283.49051170000001</v>
      </c>
      <c r="U162" s="27">
        <f>IFERROR(INDEX('APT Data'!$A160:$AF160,MATCH('Calcs - New values'!U$3,'APT Data'!$A$1:$AF$1,0))+((('Calcs - ACA values'!S162)-(INDEX('APT Data'!$A160:$AF160,MATCH('Calcs - New values'!U$3,'APT Data'!$A$1:$AF$1,0))))*$A$1),'Calcs - ACA values'!S162*$A$1)</f>
        <v>407.91212600000006</v>
      </c>
      <c r="V162" s="27">
        <f>IFERROR(INDEX('APT Data'!$A160:$AF160,MATCH('Calcs - New values'!V$3,'APT Data'!$A$1:$AF$1,0))+((('Calcs - ACA values'!T162)-(INDEX('APT Data'!$A160:$AF160,MATCH('Calcs - New values'!V$3,'APT Data'!$A$1:$AF$1,0))))*$A$1),'Calcs - ACA values'!T162*$A$1)</f>
        <v>233.23576180000003</v>
      </c>
      <c r="W162" s="27">
        <f>IFERROR(INDEX('APT Data'!$A160:$AF160,MATCH('Calcs - New values'!W$3,'APT Data'!$A$1:$AF$1,0))+((('Calcs - ACA values'!U162)-(INDEX('APT Data'!$A160:$AF160,MATCH('Calcs - New values'!W$3,'APT Data'!$A$1:$AF$1,0))))*$A$1),'Calcs - ACA values'!U162*$A$1)</f>
        <v>316.92864529999997</v>
      </c>
      <c r="X162" s="27">
        <f>IFERROR(INDEX('APT Data'!$A160:$AF160,MATCH('Calcs - New values'!X$3,'APT Data'!$A$1:$AF$1,0))+((('Calcs - ACA values'!V162)-(INDEX('APT Data'!$A160:$AF160,MATCH('Calcs - New values'!X$3,'APT Data'!$A$1:$AF$1,0))))*$A$1),'Calcs - ACA values'!V162*$A$1)</f>
        <v>847.77699989999996</v>
      </c>
      <c r="Y162" s="27">
        <f>IFERROR(INDEX('APT Data'!$A160:$AF160,MATCH('Calcs - New values'!Y$3,'APT Data'!$A$1:$AF$1,0))+((('Calcs - ACA values'!W162)-(INDEX('APT Data'!$A160:$AF160,MATCH('Calcs - New values'!Y$3,'APT Data'!$A$1:$AF$1,0))))*$A$1),'Calcs - ACA values'!W162*$A$1)</f>
        <v>1405.8881678</v>
      </c>
      <c r="Z162" s="27">
        <f>IFERROR(INDEX('APT Data'!$A160:$AF160,MATCH('Calcs - New values'!Z$3,'APT Data'!$A$1:$AF$1,0))+((('Calcs - ACA values'!X162)-(INDEX('APT Data'!$A160:$AF160,MATCH('Calcs - New values'!Z$3,'APT Data'!$A$1:$AF$1,0))))*$A$1),'Calcs - ACA values'!X162*$A$1)</f>
        <v>576.24440450000009</v>
      </c>
      <c r="AA162" s="27">
        <f>IFERROR(INDEX('APT Data'!$A160:$AF160,MATCH('Calcs - New values'!AA$3,'APT Data'!$A$1:$AF$1,0))+((('Calcs - ACA values'!Y162)-(INDEX('APT Data'!$A160:$AF160,MATCH('Calcs - New values'!AA$3,'APT Data'!$A$1:$AF$1,0))))*$A$1),'Calcs - ACA values'!Y162*$A$1)</f>
        <v>933.54876180000008</v>
      </c>
      <c r="AB162" s="27">
        <f>IFERROR(INDEX('APT Data'!$A160:$AF160,MATCH('Calcs - New values'!AB$3,'APT Data'!$A$1:$AF$1,0))+((('Calcs - ACA values'!Z162)-(INDEX('APT Data'!$A160:$AF160,MATCH('Calcs - New values'!AB$3,'APT Data'!$A$1:$AF$1,0))))*$A$1),'Calcs - ACA values'!Z162*$A$1)</f>
        <v>138709.59043000001</v>
      </c>
      <c r="AC162" s="27">
        <f>IFERROR(INDEX('APT Data'!$A160:$AF160,MATCH('Calcs - New values'!AC$3,'APT Data'!$A$1:$AF$1,0))+((('Calcs - ACA values'!AA162)-(INDEX('APT Data'!$A160:$AF160,MATCH('Calcs - New values'!AC$3,'APT Data'!$A$1:$AF$1,0))))*$A$1),'Calcs - ACA values'!AA162*$A$1)</f>
        <v>132165.31359999999</v>
      </c>
      <c r="AD162" s="27">
        <f>IFERROR(INDEX('APT Data'!$A160:$AF160,MATCH('Calcs - New values'!AD$3,'APT Data'!$A$1:$AF$1,0))+((('Calcs - ACA values'!AB162)-(INDEX('APT Data'!$A160:$AF160,MATCH('Calcs - New values'!AD$3,'APT Data'!$A$1:$AF$1,0))))*$A$1),'Calcs - ACA values'!AB162*$A$1)</f>
        <v>25605.54</v>
      </c>
      <c r="AE162" s="27">
        <f>IFERROR(INDEX('APT Data'!$A160:$AF160,MATCH('Calcs - New values'!AE$3,'APT Data'!$A$1:$AF$1,0))+((('Calcs - ACA values'!AC162)-(INDEX('APT Data'!$A160:$AF160,MATCH('Calcs - New values'!AE$3,'APT Data'!$A$1:$AF$1,0))))*$A$1),'Calcs - ACA values'!AC162*$A$1)</f>
        <v>39830.840000000004</v>
      </c>
      <c r="AF162" s="27">
        <f>IFERROR(INDEX('APT Data'!$A160:$AF160,MATCH('Calcs - New values'!AF$3,'APT Data'!$A$1:$AF$1,0))+((('Calcs - ACA values'!AD162)-(INDEX('APT Data'!$A160:$AF160,MATCH('Calcs - New values'!AF$3,'APT Data'!$A$1:$AF$1,0))))*$A$1),'Calcs - ACA values'!AD162*$A$1)</f>
        <v>0</v>
      </c>
      <c r="AG162" s="27">
        <f>IFERROR(INDEX('APT Data'!$A160:$AF160,MATCH('Calcs - New values'!AG$3,'APT Data'!$A$1:$AF$1,0))+((('Calcs - ACA values'!AE162)-(INDEX('APT Data'!$A160:$AF160,MATCH('Calcs - New values'!AG$3,'APT Data'!$A$1:$AF$1,0))))*$A$1),'Calcs - ACA values'!AE162*$A$1)</f>
        <v>512.11080000000004</v>
      </c>
      <c r="AH162" s="27">
        <f>IFERROR(INDEX('APT Data'!$A160:$AF160,MATCH('Calcs - New values'!AH$3,'APT Data'!$A$1:$AF$1,0))+((('Calcs - ACA values'!AF162)-(INDEX('APT Data'!$A160:$AF160,MATCH('Calcs - New values'!AH$3,'APT Data'!$A$1:$AF$1,0))))*$A$1),'Calcs - ACA values'!AF162*$A$1)</f>
        <v>734.02548000000002</v>
      </c>
    </row>
    <row r="163" spans="1:34" x14ac:dyDescent="0.35">
      <c r="A163" s="11" t="s">
        <v>230</v>
      </c>
      <c r="B163" s="11" t="b">
        <f>A163='Calcs - ACA values'!A163</f>
        <v>1</v>
      </c>
      <c r="C163" s="11" t="b">
        <f>A163='APT Data'!A161</f>
        <v>1</v>
      </c>
      <c r="D163" s="18" t="s">
        <v>154</v>
      </c>
      <c r="E163" s="27">
        <f>IFERROR(INDEX('APT Data'!$A161:$AF161,MATCH('Calcs - New values'!E$3,'APT Data'!$A$1:$AF$1,0))+((('Calcs - ACA values'!C163)-(INDEX('APT Data'!$A161:$AF161,MATCH('Calcs - New values'!E$3,'APT Data'!$A$1:$AF$1,0))))*$A$1),'Calcs - ACA values'!C163*$A$1)</f>
        <v>3300.7111919999998</v>
      </c>
      <c r="F163" s="27">
        <f>IFERROR(INDEX('APT Data'!$A161:$AF161,MATCH('Calcs - New values'!F$3,'APT Data'!$A$1:$AF$1,0))+((('Calcs - ACA values'!D163)-(INDEX('APT Data'!$A161:$AF161,MATCH('Calcs - New values'!F$3,'APT Data'!$A$1:$AF$1,0))))*$A$1),'Calcs - ACA values'!D163*$A$1)</f>
        <v>4654.6052159999999</v>
      </c>
      <c r="G163" s="27">
        <f>IFERROR(INDEX('APT Data'!$A161:$AF161,MATCH('Calcs - New values'!G$3,'APT Data'!$A$1:$AF$1,0))+((('Calcs - ACA values'!E163)-(INDEX('APT Data'!$A161:$AF161,MATCH('Calcs - New values'!G$3,'APT Data'!$A$1:$AF$1,0))))*$A$1),'Calcs - ACA values'!E163*$A$1)</f>
        <v>5245.4145520000002</v>
      </c>
      <c r="H163" s="27">
        <f>IFERROR(INDEX('APT Data'!$A161:$AF161,MATCH('Calcs - New values'!H$3,'APT Data'!$A$1:$AF$1,0))+((('Calcs - ACA values'!F163)-(INDEX('APT Data'!$A161:$AF161,MATCH('Calcs - New values'!H$3,'APT Data'!$A$1:$AF$1,0))))*$A$1),'Calcs - ACA values'!F163*$A$1)</f>
        <v>607.71979999999996</v>
      </c>
      <c r="I163" s="27">
        <f>IFERROR(INDEX('APT Data'!$A161:$AF161,MATCH('Calcs - New values'!I$3,'APT Data'!$A$1:$AF$1,0))+((('Calcs - ACA values'!G163)-(INDEX('APT Data'!$A161:$AF161,MATCH('Calcs - New values'!I$3,'APT Data'!$A$1:$AF$1,0))))*$A$1),'Calcs - ACA values'!G163*$A$1)</f>
        <v>887.79935999999998</v>
      </c>
      <c r="J163" s="27">
        <f>IFERROR(INDEX('APT Data'!$A161:$AF161,MATCH('Calcs - New values'!J$3,'APT Data'!$A$1:$AF$1,0))+((('Calcs - ACA values'!H163)-(INDEX('APT Data'!$A161:$AF161,MATCH('Calcs - New values'!J$3,'APT Data'!$A$1:$AF$1,0))))*$A$1),'Calcs - ACA values'!H163*$A$1)</f>
        <v>486.17583999999999</v>
      </c>
      <c r="K163" s="27">
        <f>IFERROR(INDEX('APT Data'!$A161:$AF161,MATCH('Calcs - New values'!K$3,'APT Data'!$A$1:$AF$1,0))+((('Calcs - ACA values'!I163)-(INDEX('APT Data'!$A161:$AF161,MATCH('Calcs - New values'!K$3,'APT Data'!$A$1:$AF$1,0))))*$A$1),'Calcs - ACA values'!I163*$A$1)</f>
        <v>486.17583999999999</v>
      </c>
      <c r="L163" s="27">
        <f>IFERROR(INDEX('APT Data'!$A161:$AF161,MATCH('Calcs - New values'!L$3,'APT Data'!$A$1:$AF$1,0))+((('Calcs - ACA values'!J163)-(INDEX('APT Data'!$A161:$AF161,MATCH('Calcs - New values'!L$3,'APT Data'!$A$1:$AF$1,0))))*$A$1),'Calcs - ACA values'!J163*$A$1)</f>
        <v>655.28048000000001</v>
      </c>
      <c r="M163" s="27">
        <f>IFERROR(INDEX('APT Data'!$A161:$AF161,MATCH('Calcs - New values'!M$3,'APT Data'!$A$1:$AF$1,0))+((('Calcs - ACA values'!K163)-(INDEX('APT Data'!$A161:$AF161,MATCH('Calcs - New values'!M$3,'APT Data'!$A$1:$AF$1,0))))*$A$1),'Calcs - ACA values'!K163*$A$1)</f>
        <v>914.22195999999997</v>
      </c>
      <c r="N163" s="27">
        <f>IFERROR(INDEX('APT Data'!$A161:$AF161,MATCH('Calcs - New values'!N$3,'APT Data'!$A$1:$AF$1,0))+((('Calcs - ACA values'!L163)-(INDEX('APT Data'!$A161:$AF161,MATCH('Calcs - New values'!N$3,'APT Data'!$A$1:$AF$1,0))))*$A$1),'Calcs - ACA values'!L163*$A$1)</f>
        <v>502.02939999999995</v>
      </c>
      <c r="O163" s="27">
        <f>IFERROR(INDEX('APT Data'!$A161:$AF161,MATCH('Calcs - New values'!O$3,'APT Data'!$A$1:$AF$1,0))+((('Calcs - ACA values'!M163)-(INDEX('APT Data'!$A161:$AF161,MATCH('Calcs - New values'!O$3,'APT Data'!$A$1:$AF$1,0))))*$A$1),'Calcs - ACA values'!M163*$A$1)</f>
        <v>718.69471999999996</v>
      </c>
      <c r="P163" s="27">
        <f>IFERROR(INDEX('APT Data'!$A161:$AF161,MATCH('Calcs - New values'!P$3,'APT Data'!$A$1:$AF$1,0))+((('Calcs - ACA values'!N163)-(INDEX('APT Data'!$A161:$AF161,MATCH('Calcs - New values'!P$3,'APT Data'!$A$1:$AF$1,0))))*$A$1),'Calcs - ACA values'!N163*$A$1)</f>
        <v>470.32227999999998</v>
      </c>
      <c r="Q163" s="27">
        <f>IFERROR(INDEX('APT Data'!$A161:$AF161,MATCH('Calcs - New values'!Q$3,'APT Data'!$A$1:$AF$1,0))+((('Calcs - ACA values'!O163)-(INDEX('APT Data'!$A161:$AF161,MATCH('Calcs - New values'!Q$3,'APT Data'!$A$1:$AF$1,0))))*$A$1),'Calcs - ACA values'!O163*$A$1)</f>
        <v>665.84951999999998</v>
      </c>
      <c r="R163" s="27">
        <f>IFERROR(INDEX('APT Data'!$A161:$AF161,MATCH('Calcs - New values'!R$3,'APT Data'!$A$1:$AF$1,0))+((('Calcs - ACA values'!P163)-(INDEX('APT Data'!$A161:$AF161,MATCH('Calcs - New values'!R$3,'APT Data'!$A$1:$AF$1,0))))*$A$1),'Calcs - ACA values'!P163*$A$1)</f>
        <v>433.33064000000002</v>
      </c>
      <c r="S163" s="27">
        <f>IFERROR(INDEX('APT Data'!$A161:$AF161,MATCH('Calcs - New values'!S$3,'APT Data'!$A$1:$AF$1,0))+((('Calcs - ACA values'!Q163)-(INDEX('APT Data'!$A161:$AF161,MATCH('Calcs - New values'!S$3,'APT Data'!$A$1:$AF$1,0))))*$A$1),'Calcs - ACA values'!Q163*$A$1)</f>
        <v>613.00432000000001</v>
      </c>
      <c r="T163" s="27">
        <f>IFERROR(INDEX('APT Data'!$A161:$AF161,MATCH('Calcs - New values'!T$3,'APT Data'!$A$1:$AF$1,0))+((('Calcs - ACA values'!R163)-(INDEX('APT Data'!$A161:$AF161,MATCH('Calcs - New values'!T$3,'APT Data'!$A$1:$AF$1,0))))*$A$1),'Calcs - ACA values'!R163*$A$1)</f>
        <v>274.79503999999997</v>
      </c>
      <c r="U163" s="27">
        <f>IFERROR(INDEX('APT Data'!$A161:$AF161,MATCH('Calcs - New values'!U$3,'APT Data'!$A$1:$AF$1,0))+((('Calcs - ACA values'!S163)-(INDEX('APT Data'!$A161:$AF161,MATCH('Calcs - New values'!U$3,'APT Data'!$A$1:$AF$1,0))))*$A$1),'Calcs - ACA values'!S163*$A$1)</f>
        <v>438.61516</v>
      </c>
      <c r="V163" s="27">
        <f>IFERROR(INDEX('APT Data'!$A161:$AF161,MATCH('Calcs - New values'!V$3,'APT Data'!$A$1:$AF$1,0))+((('Calcs - ACA values'!T163)-(INDEX('APT Data'!$A161:$AF161,MATCH('Calcs - New values'!V$3,'APT Data'!$A$1:$AF$1,0))))*$A$1),'Calcs - ACA values'!T163*$A$1)</f>
        <v>227.23435999999998</v>
      </c>
      <c r="W163" s="27">
        <f>IFERROR(INDEX('APT Data'!$A161:$AF161,MATCH('Calcs - New values'!W$3,'APT Data'!$A$1:$AF$1,0))+((('Calcs - ACA values'!U163)-(INDEX('APT Data'!$A161:$AF161,MATCH('Calcs - New values'!W$3,'APT Data'!$A$1:$AF$1,0))))*$A$1),'Calcs - ACA values'!U163*$A$1)</f>
        <v>327.64024000000001</v>
      </c>
      <c r="X163" s="27">
        <f>IFERROR(INDEX('APT Data'!$A161:$AF161,MATCH('Calcs - New values'!X$3,'APT Data'!$A$1:$AF$1,0))+((('Calcs - ACA values'!V163)-(INDEX('APT Data'!$A161:$AF161,MATCH('Calcs - New values'!X$3,'APT Data'!$A$1:$AF$1,0))))*$A$1),'Calcs - ACA values'!V163*$A$1)</f>
        <v>1112.60301</v>
      </c>
      <c r="Y163" s="27">
        <f>IFERROR(INDEX('APT Data'!$A161:$AF161,MATCH('Calcs - New values'!Y$3,'APT Data'!$A$1:$AF$1,0))+((('Calcs - ACA values'!W163)-(INDEX('APT Data'!$A161:$AF161,MATCH('Calcs - New values'!Y$3,'APT Data'!$A$1:$AF$1,0))))*$A$1),'Calcs - ACA values'!W163*$A$1)</f>
        <v>1754.46064</v>
      </c>
      <c r="Z163" s="27">
        <f>IFERROR(INDEX('APT Data'!$A161:$AF161,MATCH('Calcs - New values'!Z$3,'APT Data'!$A$1:$AF$1,0))+((('Calcs - ACA values'!X163)-(INDEX('APT Data'!$A161:$AF161,MATCH('Calcs - New values'!Z$3,'APT Data'!$A$1:$AF$1,0))))*$A$1),'Calcs - ACA values'!X163*$A$1)</f>
        <v>581.29719999999998</v>
      </c>
      <c r="AA163" s="27">
        <f>IFERROR(INDEX('APT Data'!$A161:$AF161,MATCH('Calcs - New values'!AA$3,'APT Data'!$A$1:$AF$1,0))+((('Calcs - ACA values'!Y163)-(INDEX('APT Data'!$A161:$AF161,MATCH('Calcs - New values'!AA$3,'APT Data'!$A$1:$AF$1,0))))*$A$1),'Calcs - ACA values'!Y163*$A$1)</f>
        <v>1569.50244</v>
      </c>
      <c r="AB163" s="27">
        <f>IFERROR(INDEX('APT Data'!$A161:$AF161,MATCH('Calcs - New values'!AB$3,'APT Data'!$A$1:$AF$1,0))+((('Calcs - ACA values'!Z163)-(INDEX('APT Data'!$A161:$AF161,MATCH('Calcs - New values'!AB$3,'APT Data'!$A$1:$AF$1,0))))*$A$1),'Calcs - ACA values'!Z163*$A$1)</f>
        <v>136108.05319999999</v>
      </c>
      <c r="AC163" s="27">
        <f>IFERROR(INDEX('APT Data'!$A161:$AF161,MATCH('Calcs - New values'!AC$3,'APT Data'!$A$1:$AF$1,0))+((('Calcs - ACA values'!AA163)-(INDEX('APT Data'!$A161:$AF161,MATCH('Calcs - New values'!AC$3,'APT Data'!$A$1:$AF$1,0))))*$A$1),'Calcs - ACA values'!AA163*$A$1)</f>
        <v>124503.29119999999</v>
      </c>
      <c r="AD163" s="27">
        <f>IFERROR(INDEX('APT Data'!$A161:$AF161,MATCH('Calcs - New values'!AD$3,'APT Data'!$A$1:$AF$1,0))+((('Calcs - ACA values'!AB163)-(INDEX('APT Data'!$A161:$AF161,MATCH('Calcs - New values'!AD$3,'APT Data'!$A$1:$AF$1,0))))*$A$1),'Calcs - ACA values'!AB163*$A$1)</f>
        <v>26158.455000000002</v>
      </c>
      <c r="AE163" s="27">
        <f>IFERROR(INDEX('APT Data'!$A161:$AF161,MATCH('Calcs - New values'!AE$3,'APT Data'!$A$1:$AF$1,0))+((('Calcs - ACA values'!AC163)-(INDEX('APT Data'!$A161:$AF161,MATCH('Calcs - New values'!AE$3,'APT Data'!$A$1:$AF$1,0))))*$A$1),'Calcs - ACA values'!AC163*$A$1)</f>
        <v>40690.93</v>
      </c>
      <c r="AF163" s="27">
        <f>IFERROR(INDEX('APT Data'!$A161:$AF161,MATCH('Calcs - New values'!AF$3,'APT Data'!$A$1:$AF$1,0))+((('Calcs - ACA values'!AD163)-(INDEX('APT Data'!$A161:$AF161,MATCH('Calcs - New values'!AF$3,'APT Data'!$A$1:$AF$1,0))))*$A$1),'Calcs - ACA values'!AD163*$A$1)</f>
        <v>0</v>
      </c>
      <c r="AG163" s="27">
        <f>IFERROR(INDEX('APT Data'!$A161:$AF161,MATCH('Calcs - New values'!AG$3,'APT Data'!$A$1:$AF$1,0))+((('Calcs - ACA values'!AE163)-(INDEX('APT Data'!$A161:$AF161,MATCH('Calcs - New values'!AG$3,'APT Data'!$A$1:$AF$1,0))))*$A$1),'Calcs - ACA values'!AE163*$A$1)</f>
        <v>951.21359999999993</v>
      </c>
      <c r="AH163" s="27">
        <f>IFERROR(INDEX('APT Data'!$A161:$AF161,MATCH('Calcs - New values'!AH$3,'APT Data'!$A$1:$AF$1,0))+((('Calcs - ACA values'!AF163)-(INDEX('APT Data'!$A161:$AF161,MATCH('Calcs - New values'!AH$3,'APT Data'!$A$1:$AF$1,0))))*$A$1),'Calcs - ACA values'!AF163*$A$1)</f>
        <v>1363.4061599999998</v>
      </c>
    </row>
    <row r="164" spans="1:34" x14ac:dyDescent="0.35">
      <c r="A164" s="101" t="s">
        <v>253</v>
      </c>
      <c r="B164" s="11" t="b">
        <f>A164='Calcs - ACA values'!A164</f>
        <v>1</v>
      </c>
      <c r="C164" s="11" t="b">
        <f>A164='APT Data'!A162</f>
        <v>1</v>
      </c>
      <c r="D164" s="102" t="s">
        <v>130</v>
      </c>
      <c r="E164" s="27">
        <f>IFERROR(INDEX('APT Data'!$A162:$AF162,MATCH('Calcs - New values'!E$3,'APT Data'!$A$1:$AF$1,0))+((('Calcs - ACA values'!C164)-(INDEX('APT Data'!$A162:$AF162,MATCH('Calcs - New values'!E$3,'APT Data'!$A$1:$AF$1,0))))*$A$1),'Calcs - ACA values'!C164*$A$1)</f>
        <v>3210.3319013999999</v>
      </c>
      <c r="F164" s="27">
        <f>IFERROR(INDEX('APT Data'!$A162:$AF162,MATCH('Calcs - New values'!F$3,'APT Data'!$A$1:$AF$1,0))+((('Calcs - ACA values'!D164)-(INDEX('APT Data'!$A162:$AF162,MATCH('Calcs - New values'!F$3,'APT Data'!$A$1:$AF$1,0))))*$A$1),'Calcs - ACA values'!D164*$A$1)</f>
        <v>4529.1374952000006</v>
      </c>
      <c r="G164" s="27">
        <f>IFERROR(INDEX('APT Data'!$A162:$AF162,MATCH('Calcs - New values'!G$3,'APT Data'!$A$1:$AF$1,0))+((('Calcs - ACA values'!E164)-(INDEX('APT Data'!$A162:$AF162,MATCH('Calcs - New values'!G$3,'APT Data'!$A$1:$AF$1,0))))*$A$1),'Calcs - ACA values'!E164*$A$1)</f>
        <v>5104.4407237999994</v>
      </c>
      <c r="H164" s="27">
        <f>IFERROR(INDEX('APT Data'!$A162:$AF162,MATCH('Calcs - New values'!H$3,'APT Data'!$A$1:$AF$1,0))+((('Calcs - ACA values'!F164)-(INDEX('APT Data'!$A162:$AF162,MATCH('Calcs - New values'!H$3,'APT Data'!$A$1:$AF$1,0))))*$A$1),'Calcs - ACA values'!F164*$A$1)</f>
        <v>370.60385259999998</v>
      </c>
      <c r="I164" s="27">
        <f>IFERROR(INDEX('APT Data'!$A162:$AF162,MATCH('Calcs - New values'!I$3,'APT Data'!$A$1:$AF$1,0))+((('Calcs - ACA values'!G164)-(INDEX('APT Data'!$A162:$AF162,MATCH('Calcs - New values'!I$3,'APT Data'!$A$1:$AF$1,0))))*$A$1),'Calcs - ACA values'!G164*$A$1)</f>
        <v>655.82720159999997</v>
      </c>
      <c r="J164" s="27">
        <f>IFERROR(INDEX('APT Data'!$A162:$AF162,MATCH('Calcs - New values'!J$3,'APT Data'!$A$1:$AF$1,0))+((('Calcs - ACA values'!H164)-(INDEX('APT Data'!$A162:$AF162,MATCH('Calcs - New values'!J$3,'APT Data'!$A$1:$AF$1,0))))*$A$1),'Calcs - ACA values'!H164*$A$1)</f>
        <v>477.26201839999999</v>
      </c>
      <c r="K164" s="27">
        <f>IFERROR(INDEX('APT Data'!$A162:$AF162,MATCH('Calcs - New values'!K$3,'APT Data'!$A$1:$AF$1,0))+((('Calcs - ACA values'!I164)-(INDEX('APT Data'!$A162:$AF162,MATCH('Calcs - New values'!K$3,'APT Data'!$A$1:$AF$1,0))))*$A$1),'Calcs - ACA values'!I164*$A$1)</f>
        <v>477.26201839999999</v>
      </c>
      <c r="L164" s="27">
        <f>IFERROR(INDEX('APT Data'!$A162:$AF162,MATCH('Calcs - New values'!L$3,'APT Data'!$A$1:$AF$1,0))+((('Calcs - ACA values'!J164)-(INDEX('APT Data'!$A162:$AF162,MATCH('Calcs - New values'!L$3,'APT Data'!$A$1:$AF$1,0))))*$A$1),'Calcs - ACA values'!J164*$A$1)</f>
        <v>643.26498159999994</v>
      </c>
      <c r="M164" s="27">
        <f>IFERROR(INDEX('APT Data'!$A162:$AF162,MATCH('Calcs - New values'!M$3,'APT Data'!$A$1:$AF$1,0))+((('Calcs - ACA values'!K164)-(INDEX('APT Data'!$A162:$AF162,MATCH('Calcs - New values'!M$3,'APT Data'!$A$1:$AF$1,0))))*$A$1),'Calcs - ACA values'!K164*$A$1)</f>
        <v>897.46780819999992</v>
      </c>
      <c r="N164" s="27">
        <f>IFERROR(INDEX('APT Data'!$A162:$AF162,MATCH('Calcs - New values'!N$3,'APT Data'!$A$1:$AF$1,0))+((('Calcs - ACA values'!L164)-(INDEX('APT Data'!$A162:$AF162,MATCH('Calcs - New values'!N$3,'APT Data'!$A$1:$AF$1,0))))*$A$1),'Calcs - ACA values'!L164*$A$1)</f>
        <v>492.82450460000001</v>
      </c>
      <c r="O164" s="27">
        <f>IFERROR(INDEX('APT Data'!$A162:$AF162,MATCH('Calcs - New values'!O$3,'APT Data'!$A$1:$AF$1,0))+((('Calcs - ACA values'!M164)-(INDEX('APT Data'!$A162:$AF162,MATCH('Calcs - New values'!O$3,'APT Data'!$A$1:$AF$1,0))))*$A$1),'Calcs - ACA values'!M164*$A$1)</f>
        <v>705.52425760000006</v>
      </c>
      <c r="P164" s="27">
        <f>IFERROR(INDEX('APT Data'!$A162:$AF162,MATCH('Calcs - New values'!P$3,'APT Data'!$A$1:$AF$1,0))+((('Calcs - ACA values'!N164)-(INDEX('APT Data'!$A162:$AF162,MATCH('Calcs - New values'!P$3,'APT Data'!$A$1:$AF$1,0))))*$A$1),'Calcs - ACA values'!N164*$A$1)</f>
        <v>461.69953220000002</v>
      </c>
      <c r="Q164" s="27">
        <f>IFERROR(INDEX('APT Data'!$A162:$AF162,MATCH('Calcs - New values'!Q$3,'APT Data'!$A$1:$AF$1,0))+((('Calcs - ACA values'!O164)-(INDEX('APT Data'!$A162:$AF162,MATCH('Calcs - New values'!Q$3,'APT Data'!$A$1:$AF$1,0))))*$A$1),'Calcs - ACA values'!O164*$A$1)</f>
        <v>653.64308280000012</v>
      </c>
      <c r="R164" s="27">
        <f>IFERROR(INDEX('APT Data'!$A162:$AF162,MATCH('Calcs - New values'!R$3,'APT Data'!$A$1:$AF$1,0))+((('Calcs - ACA values'!P164)-(INDEX('APT Data'!$A162:$AF162,MATCH('Calcs - New values'!R$3,'APT Data'!$A$1:$AF$1,0))))*$A$1),'Calcs - ACA values'!P164*$A$1)</f>
        <v>425.39017480000001</v>
      </c>
      <c r="S164" s="27">
        <f>IFERROR(INDEX('APT Data'!$A162:$AF162,MATCH('Calcs - New values'!S$3,'APT Data'!$A$1:$AF$1,0))+((('Calcs - ACA values'!Q164)-(INDEX('APT Data'!$A162:$AF162,MATCH('Calcs - New values'!S$3,'APT Data'!$A$1:$AF$1,0))))*$A$1),'Calcs - ACA values'!Q164*$A$1)</f>
        <v>601.77123919999985</v>
      </c>
      <c r="T164" s="27">
        <f>IFERROR(INDEX('APT Data'!$A162:$AF162,MATCH('Calcs - New values'!T$3,'APT Data'!$A$1:$AF$1,0))+((('Calcs - ACA values'!R164)-(INDEX('APT Data'!$A162:$AF162,MATCH('Calcs - New values'!T$3,'APT Data'!$A$1:$AF$1,0))))*$A$1),'Calcs - ACA values'!R164*$A$1)</f>
        <v>269.75598159999998</v>
      </c>
      <c r="U164" s="27">
        <f>IFERROR(INDEX('APT Data'!$A162:$AF162,MATCH('Calcs - New values'!U$3,'APT Data'!$A$1:$AF$1,0))+((('Calcs - ACA values'!S164)-(INDEX('APT Data'!$A162:$AF162,MATCH('Calcs - New values'!U$3,'APT Data'!$A$1:$AF$1,0))))*$A$1),'Calcs - ACA values'!S164*$A$1)</f>
        <v>430.57455980000003</v>
      </c>
      <c r="V164" s="27">
        <f>IFERROR(INDEX('APT Data'!$A162:$AF162,MATCH('Calcs - New values'!V$3,'APT Data'!$A$1:$AF$1,0))+((('Calcs - ACA values'!T164)-(INDEX('APT Data'!$A162:$AF162,MATCH('Calcs - New values'!V$3,'APT Data'!$A$1:$AF$1,0))))*$A$1),'Calcs - ACA values'!T164*$A$1)</f>
        <v>223.068523</v>
      </c>
      <c r="W164" s="27">
        <f>IFERROR(INDEX('APT Data'!$A162:$AF162,MATCH('Calcs - New values'!W$3,'APT Data'!$A$1:$AF$1,0))+((('Calcs - ACA values'!U164)-(INDEX('APT Data'!$A162:$AF162,MATCH('Calcs - New values'!W$3,'APT Data'!$A$1:$AF$1,0))))*$A$1),'Calcs - ACA values'!U164*$A$1)</f>
        <v>321.63715639999998</v>
      </c>
      <c r="X164" s="27">
        <f>IFERROR(INDEX('APT Data'!$A162:$AF162,MATCH('Calcs - New values'!X$3,'APT Data'!$A$1:$AF$1,0))+((('Calcs - ACA values'!V164)-(INDEX('APT Data'!$A162:$AF162,MATCH('Calcs - New values'!X$3,'APT Data'!$A$1:$AF$1,0))))*$A$1),'Calcs - ACA values'!V164*$A$1)</f>
        <v>1136.0988173999999</v>
      </c>
      <c r="Y164" s="27">
        <f>IFERROR(INDEX('APT Data'!$A162:$AF162,MATCH('Calcs - New values'!Y$3,'APT Data'!$A$1:$AF$1,0))+((('Calcs - ACA values'!W164)-(INDEX('APT Data'!$A162:$AF162,MATCH('Calcs - New values'!Y$3,'APT Data'!$A$1:$AF$1,0))))*$A$1),'Calcs - ACA values'!W164*$A$1)</f>
        <v>1722.2982392000001</v>
      </c>
      <c r="Z164" s="27">
        <f>IFERROR(INDEX('APT Data'!$A162:$AF162,MATCH('Calcs - New values'!Z$3,'APT Data'!$A$1:$AF$1,0))+((('Calcs - ACA values'!X164)-(INDEX('APT Data'!$A162:$AF162,MATCH('Calcs - New values'!Z$3,'APT Data'!$A$1:$AF$1,0))))*$A$1),'Calcs - ACA values'!X164*$A$1)</f>
        <v>570.64626679999992</v>
      </c>
      <c r="AA164" s="27">
        <f>IFERROR(INDEX('APT Data'!$A162:$AF162,MATCH('Calcs - New values'!AA$3,'APT Data'!$A$1:$AF$1,0))+((('Calcs - ACA values'!Y164)-(INDEX('APT Data'!$A162:$AF162,MATCH('Calcs - New values'!AA$3,'APT Data'!$A$1:$AF$1,0))))*$A$1),'Calcs - ACA values'!Y164*$A$1)</f>
        <v>1540.7327897999999</v>
      </c>
      <c r="AB164" s="27">
        <f>IFERROR(INDEX('APT Data'!$A162:$AF162,MATCH('Calcs - New values'!AB$3,'APT Data'!$A$1:$AF$1,0))+((('Calcs - ACA values'!Z164)-(INDEX('APT Data'!$A162:$AF162,MATCH('Calcs - New values'!AB$3,'APT Data'!$A$1:$AF$1,0))))*$A$1),'Calcs - ACA values'!Z164*$A$1)</f>
        <v>124275.35667999998</v>
      </c>
      <c r="AC164" s="27">
        <f>IFERROR(INDEX('APT Data'!$A162:$AF162,MATCH('Calcs - New values'!AC$3,'APT Data'!$A$1:$AF$1,0))+((('Calcs - ACA values'!AA164)-(INDEX('APT Data'!$A162:$AF162,MATCH('Calcs - New values'!AC$3,'APT Data'!$A$1:$AF$1,0))))*$A$1),'Calcs - ACA values'!AA164*$A$1)</f>
        <v>122221.05567520001</v>
      </c>
      <c r="AD164" s="27">
        <f>IFERROR(INDEX('APT Data'!$A162:$AF162,MATCH('Calcs - New values'!AD$3,'APT Data'!$A$1:$AF$1,0))+((('Calcs - ACA values'!AB164)-(INDEX('APT Data'!$A162:$AF162,MATCH('Calcs - New values'!AD$3,'APT Data'!$A$1:$AF$1,0))))*$A$1),'Calcs - ACA values'!AB164*$A$1)</f>
        <v>46688.438375999998</v>
      </c>
      <c r="AE164" s="27">
        <f>IFERROR(INDEX('APT Data'!$A162:$AF162,MATCH('Calcs - New values'!AE$3,'APT Data'!$A$1:$AF$1,0))+((('Calcs - ACA values'!AC164)-(INDEX('APT Data'!$A162:$AF162,MATCH('Calcs - New values'!AE$3,'APT Data'!$A$1:$AF$1,0))))*$A$1),'Calcs - ACA values'!AC164*$A$1)</f>
        <v>72626.459695999991</v>
      </c>
      <c r="AF164" s="27">
        <f>IFERROR(INDEX('APT Data'!$A162:$AF162,MATCH('Calcs - New values'!AF$3,'APT Data'!$A$1:$AF$1,0))+((('Calcs - ACA values'!AD164)-(INDEX('APT Data'!$A162:$AF162,MATCH('Calcs - New values'!AF$3,'APT Data'!$A$1:$AF$1,0))))*$A$1),'Calcs - ACA values'!AD164*$A$1)</f>
        <v>0</v>
      </c>
      <c r="AG164" s="27">
        <f>IFERROR(INDEX('APT Data'!$A162:$AF162,MATCH('Calcs - New values'!AG$3,'APT Data'!$A$1:$AF$1,0))+((('Calcs - ACA values'!AE164)-(INDEX('APT Data'!$A162:$AF162,MATCH('Calcs - New values'!AG$3,'APT Data'!$A$1:$AF$1,0))))*$A$1),'Calcs - ACA values'!AE164*$A$1)</f>
        <v>93.38130000000001</v>
      </c>
      <c r="AH164" s="27">
        <f>IFERROR(INDEX('APT Data'!$A162:$AF162,MATCH('Calcs - New values'!AH$3,'APT Data'!$A$1:$AF$1,0))+((('Calcs - ACA values'!AF164)-(INDEX('APT Data'!$A162:$AF162,MATCH('Calcs - New values'!AH$3,'APT Data'!$A$1:$AF$1,0))))*$A$1),'Calcs - ACA values'!AF164*$A$1)</f>
        <v>133.84653</v>
      </c>
    </row>
    <row r="165" spans="1:34" x14ac:dyDescent="0.35">
      <c r="A165" s="103" t="s">
        <v>258</v>
      </c>
      <c r="B165" s="11" t="b">
        <f>A165='Calcs - ACA values'!A165</f>
        <v>1</v>
      </c>
      <c r="C165" s="11" t="b">
        <f>A165='APT Data'!A163</f>
        <v>1</v>
      </c>
      <c r="D165" s="102" t="s">
        <v>128</v>
      </c>
      <c r="E165" s="27">
        <f>IFERROR(INDEX('APT Data'!$A163:$AF163,MATCH('Calcs - New values'!E$3,'APT Data'!$A$1:$AF$1,0))+((('Calcs - ACA values'!C165)-(INDEX('APT Data'!$A163:$AF163,MATCH('Calcs - New values'!E$3,'APT Data'!$A$1:$AF$1,0))))*$A$1),'Calcs - ACA values'!C165*$A$1)</f>
        <v>3239.3600099999999</v>
      </c>
      <c r="F165" s="27">
        <f>IFERROR(INDEX('APT Data'!$A163:$AF163,MATCH('Calcs - New values'!F$3,'APT Data'!$A$1:$AF$1,0))+((('Calcs - ACA values'!D165)-(INDEX('APT Data'!$A163:$AF163,MATCH('Calcs - New values'!F$3,'APT Data'!$A$1:$AF$1,0))))*$A$1),'Calcs - ACA values'!D165*$A$1)</f>
        <v>4561.6210199999996</v>
      </c>
      <c r="G165" s="27">
        <f>IFERROR(INDEX('APT Data'!$A163:$AF163,MATCH('Calcs - New values'!G$3,'APT Data'!$A$1:$AF$1,0))+((('Calcs - ACA values'!E165)-(INDEX('APT Data'!$A163:$AF163,MATCH('Calcs - New values'!G$3,'APT Data'!$A$1:$AF$1,0))))*$A$1),'Calcs - ACA values'!E165*$A$1)</f>
        <v>5138.6264099999999</v>
      </c>
      <c r="H165" s="27">
        <f>IFERROR(INDEX('APT Data'!$A163:$AF163,MATCH('Calcs - New values'!H$3,'APT Data'!$A$1:$AF$1,0))+((('Calcs - ACA values'!F165)-(INDEX('APT Data'!$A163:$AF163,MATCH('Calcs - New values'!H$3,'APT Data'!$A$1:$AF$1,0))))*$A$1),'Calcs - ACA values'!F165*$A$1)</f>
        <v>593.52075000000002</v>
      </c>
      <c r="I165" s="27">
        <f>IFERROR(INDEX('APT Data'!$A163:$AF163,MATCH('Calcs - New values'!I$3,'APT Data'!$A$1:$AF$1,0))+((('Calcs - ACA values'!G165)-(INDEX('APT Data'!$A163:$AF163,MATCH('Calcs - New values'!I$3,'APT Data'!$A$1:$AF$1,0))))*$A$1),'Calcs - ACA values'!G165*$A$1)</f>
        <v>867.05639999999994</v>
      </c>
      <c r="J165" s="27">
        <f>IFERROR(INDEX('APT Data'!$A163:$AF163,MATCH('Calcs - New values'!J$3,'APT Data'!$A$1:$AF$1,0))+((('Calcs - ACA values'!H165)-(INDEX('APT Data'!$A163:$AF163,MATCH('Calcs - New values'!J$3,'APT Data'!$A$1:$AF$1,0))))*$A$1),'Calcs - ACA values'!H165*$A$1)</f>
        <v>474.81659999999999</v>
      </c>
      <c r="K165" s="27">
        <f>IFERROR(INDEX('APT Data'!$A163:$AF163,MATCH('Calcs - New values'!K$3,'APT Data'!$A$1:$AF$1,0))+((('Calcs - ACA values'!I165)-(INDEX('APT Data'!$A163:$AF163,MATCH('Calcs - New values'!K$3,'APT Data'!$A$1:$AF$1,0))))*$A$1),'Calcs - ACA values'!I165*$A$1)</f>
        <v>474.81659999999999</v>
      </c>
      <c r="L165" s="27">
        <f>IFERROR(INDEX('APT Data'!$A163:$AF163,MATCH('Calcs - New values'!L$3,'APT Data'!$A$1:$AF$1,0))+((('Calcs - ACA values'!J165)-(INDEX('APT Data'!$A163:$AF163,MATCH('Calcs - New values'!L$3,'APT Data'!$A$1:$AF$1,0))))*$A$1),'Calcs - ACA values'!J165*$A$1)</f>
        <v>639.97019999999998</v>
      </c>
      <c r="M165" s="27">
        <f>IFERROR(INDEX('APT Data'!$A163:$AF163,MATCH('Calcs - New values'!M$3,'APT Data'!$A$1:$AF$1,0))+((('Calcs - ACA values'!K165)-(INDEX('APT Data'!$A163:$AF163,MATCH('Calcs - New values'!M$3,'APT Data'!$A$1:$AF$1,0))))*$A$1),'Calcs - ACA values'!K165*$A$1)</f>
        <v>892.86164999999994</v>
      </c>
      <c r="N165" s="27">
        <f>IFERROR(INDEX('APT Data'!$A163:$AF163,MATCH('Calcs - New values'!N$3,'APT Data'!$A$1:$AF$1,0))+((('Calcs - ACA values'!L165)-(INDEX('APT Data'!$A163:$AF163,MATCH('Calcs - New values'!N$3,'APT Data'!$A$1:$AF$1,0))))*$A$1),'Calcs - ACA values'!L165*$A$1)</f>
        <v>490.29974999999996</v>
      </c>
      <c r="O165" s="27">
        <f>IFERROR(INDEX('APT Data'!$A163:$AF163,MATCH('Calcs - New values'!O$3,'APT Data'!$A$1:$AF$1,0))+((('Calcs - ACA values'!M165)-(INDEX('APT Data'!$A163:$AF163,MATCH('Calcs - New values'!O$3,'APT Data'!$A$1:$AF$1,0))))*$A$1),'Calcs - ACA values'!M165*$A$1)</f>
        <v>701.90279999999996</v>
      </c>
      <c r="P165" s="27">
        <f>IFERROR(INDEX('APT Data'!$A163:$AF163,MATCH('Calcs - New values'!P$3,'APT Data'!$A$1:$AF$1,0))+((('Calcs - ACA values'!N165)-(INDEX('APT Data'!$A163:$AF163,MATCH('Calcs - New values'!P$3,'APT Data'!$A$1:$AF$1,0))))*$A$1),'Calcs - ACA values'!N165*$A$1)</f>
        <v>459.33344999999997</v>
      </c>
      <c r="Q165" s="27">
        <f>IFERROR(INDEX('APT Data'!$A163:$AF163,MATCH('Calcs - New values'!Q$3,'APT Data'!$A$1:$AF$1,0))+((('Calcs - ACA values'!O165)-(INDEX('APT Data'!$A163:$AF163,MATCH('Calcs - New values'!Q$3,'APT Data'!$A$1:$AF$1,0))))*$A$1),'Calcs - ACA values'!O165*$A$1)</f>
        <v>650.29230000000007</v>
      </c>
      <c r="R165" s="27">
        <f>IFERROR(INDEX('APT Data'!$A163:$AF163,MATCH('Calcs - New values'!R$3,'APT Data'!$A$1:$AF$1,0))+((('Calcs - ACA values'!P165)-(INDEX('APT Data'!$A163:$AF163,MATCH('Calcs - New values'!R$3,'APT Data'!$A$1:$AF$1,0))))*$A$1),'Calcs - ACA values'!P165*$A$1)</f>
        <v>423.20609999999999</v>
      </c>
      <c r="S165" s="27">
        <f>IFERROR(INDEX('APT Data'!$A163:$AF163,MATCH('Calcs - New values'!S$3,'APT Data'!$A$1:$AF$1,0))+((('Calcs - ACA values'!Q165)-(INDEX('APT Data'!$A163:$AF163,MATCH('Calcs - New values'!S$3,'APT Data'!$A$1:$AF$1,0))))*$A$1),'Calcs - ACA values'!Q165*$A$1)</f>
        <v>598.68179999999995</v>
      </c>
      <c r="T165" s="27">
        <f>IFERROR(INDEX('APT Data'!$A163:$AF163,MATCH('Calcs - New values'!T$3,'APT Data'!$A$1:$AF$1,0))+((('Calcs - ACA values'!R165)-(INDEX('APT Data'!$A163:$AF163,MATCH('Calcs - New values'!T$3,'APT Data'!$A$1:$AF$1,0))))*$A$1),'Calcs - ACA values'!R165*$A$1)</f>
        <v>268.37459999999999</v>
      </c>
      <c r="U165" s="27">
        <f>IFERROR(INDEX('APT Data'!$A163:$AF163,MATCH('Calcs - New values'!U$3,'APT Data'!$A$1:$AF$1,0))+((('Calcs - ACA values'!S165)-(INDEX('APT Data'!$A163:$AF163,MATCH('Calcs - New values'!U$3,'APT Data'!$A$1:$AF$1,0))))*$A$1),'Calcs - ACA values'!S165*$A$1)</f>
        <v>428.36714999999998</v>
      </c>
      <c r="V165" s="27">
        <f>IFERROR(INDEX('APT Data'!$A163:$AF163,MATCH('Calcs - New values'!V$3,'APT Data'!$A$1:$AF$1,0))+((('Calcs - ACA values'!T165)-(INDEX('APT Data'!$A163:$AF163,MATCH('Calcs - New values'!V$3,'APT Data'!$A$1:$AF$1,0))))*$A$1),'Calcs - ACA values'!T165*$A$1)</f>
        <v>221.92514999999997</v>
      </c>
      <c r="W165" s="27">
        <f>IFERROR(INDEX('APT Data'!$A163:$AF163,MATCH('Calcs - New values'!W$3,'APT Data'!$A$1:$AF$1,0))+((('Calcs - ACA values'!U165)-(INDEX('APT Data'!$A163:$AF163,MATCH('Calcs - New values'!W$3,'APT Data'!$A$1:$AF$1,0))))*$A$1),'Calcs - ACA values'!U165*$A$1)</f>
        <v>319.98509999999999</v>
      </c>
      <c r="X165" s="27">
        <f>IFERROR(INDEX('APT Data'!$A163:$AF163,MATCH('Calcs - New values'!X$3,'APT Data'!$A$1:$AF$1,0))+((('Calcs - ACA values'!V165)-(INDEX('APT Data'!$A163:$AF163,MATCH('Calcs - New values'!X$3,'APT Data'!$A$1:$AF$1,0))))*$A$1),'Calcs - ACA values'!V165*$A$1)</f>
        <v>1130.2699500000001</v>
      </c>
      <c r="Y165" s="27">
        <f>IFERROR(INDEX('APT Data'!$A163:$AF163,MATCH('Calcs - New values'!Y$3,'APT Data'!$A$1:$AF$1,0))+((('Calcs - ACA values'!W165)-(INDEX('APT Data'!$A163:$AF163,MATCH('Calcs - New values'!Y$3,'APT Data'!$A$1:$AF$1,0))))*$A$1),'Calcs - ACA values'!W165*$A$1)</f>
        <v>1713.4685999999999</v>
      </c>
      <c r="Z165" s="27">
        <f>IFERROR(INDEX('APT Data'!$A163:$AF163,MATCH('Calcs - New values'!Z$3,'APT Data'!$A$1:$AF$1,0))+((('Calcs - ACA values'!X165)-(INDEX('APT Data'!$A163:$AF163,MATCH('Calcs - New values'!Z$3,'APT Data'!$A$1:$AF$1,0))))*$A$1),'Calcs - ACA values'!X165*$A$1)</f>
        <v>567.71549999999991</v>
      </c>
      <c r="AA165" s="27">
        <f>IFERROR(INDEX('APT Data'!$A163:$AF163,MATCH('Calcs - New values'!AA$3,'APT Data'!$A$1:$AF$1,0))+((('Calcs - ACA values'!Y165)-(INDEX('APT Data'!$A163:$AF163,MATCH('Calcs - New values'!AA$3,'APT Data'!$A$1:$AF$1,0))))*$A$1),'Calcs - ACA values'!Y165*$A$1)</f>
        <v>1532.83185</v>
      </c>
      <c r="AB165" s="27">
        <f>IFERROR(INDEX('APT Data'!$A163:$AF163,MATCH('Calcs - New values'!AB$3,'APT Data'!$A$1:$AF$1,0))+((('Calcs - ACA values'!Z165)-(INDEX('APT Data'!$A163:$AF163,MATCH('Calcs - New values'!AB$3,'APT Data'!$A$1:$AF$1,0))))*$A$1),'Calcs - ACA values'!Z165*$A$1)</f>
        <v>121594.33799999999</v>
      </c>
      <c r="AC165" s="27">
        <f>IFERROR(INDEX('APT Data'!$A163:$AF163,MATCH('Calcs - New values'!AC$3,'APT Data'!$A$1:$AF$1,0))+((('Calcs - ACA values'!AA165)-(INDEX('APT Data'!$A163:$AF163,MATCH('Calcs - New values'!AC$3,'APT Data'!$A$1:$AF$1,0))))*$A$1),'Calcs - ACA values'!AA165*$A$1)</f>
        <v>121594.33799999999</v>
      </c>
      <c r="AD165" s="27">
        <f>IFERROR(INDEX('APT Data'!$A163:$AF163,MATCH('Calcs - New values'!AD$3,'APT Data'!$A$1:$AF$1,0))+((('Calcs - ACA values'!AB165)-(INDEX('APT Data'!$A163:$AF163,MATCH('Calcs - New values'!AD$3,'APT Data'!$A$1:$AF$1,0))))*$A$1),'Calcs - ACA values'!AB165*$A$1)</f>
        <v>46449.45</v>
      </c>
      <c r="AE165" s="27">
        <f>IFERROR(INDEX('APT Data'!$A163:$AF163,MATCH('Calcs - New values'!AE$3,'APT Data'!$A$1:$AF$1,0))+((('Calcs - ACA values'!AC165)-(INDEX('APT Data'!$A163:$AF163,MATCH('Calcs - New values'!AE$3,'APT Data'!$A$1:$AF$1,0))))*$A$1),'Calcs - ACA values'!AC165*$A$1)</f>
        <v>72254.7</v>
      </c>
      <c r="AF165" s="27">
        <f>IFERROR(INDEX('APT Data'!$A163:$AF163,MATCH('Calcs - New values'!AF$3,'APT Data'!$A$1:$AF$1,0))+((('Calcs - ACA values'!AD165)-(INDEX('APT Data'!$A163:$AF163,MATCH('Calcs - New values'!AF$3,'APT Data'!$A$1:$AF$1,0))))*$A$1),'Calcs - ACA values'!AD165*$A$1)</f>
        <v>0</v>
      </c>
      <c r="AG165" s="27">
        <f>IFERROR(INDEX('APT Data'!$A163:$AF163,MATCH('Calcs - New values'!AG$3,'APT Data'!$A$1:$AF$1,0))+((('Calcs - ACA values'!AE165)-(INDEX('APT Data'!$A163:$AF163,MATCH('Calcs - New values'!AG$3,'APT Data'!$A$1:$AF$1,0))))*$A$1),'Calcs - ACA values'!AE165*$A$1)</f>
        <v>928.98899999999992</v>
      </c>
      <c r="AH165" s="27">
        <f>IFERROR(INDEX('APT Data'!$A163:$AF163,MATCH('Calcs - New values'!AH$3,'APT Data'!$A$1:$AF$1,0))+((('Calcs - ACA values'!AF165)-(INDEX('APT Data'!$A163:$AF163,MATCH('Calcs - New values'!AH$3,'APT Data'!$A$1:$AF$1,0))))*$A$1),'Calcs - ACA values'!AF165*$A$1)</f>
        <v>1331.5509</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4C479-9853-4D31-8704-5069B6F70A3A}">
  <sheetPr>
    <tabColor theme="6" tint="0.39997558519241921"/>
  </sheetPr>
  <dimension ref="B2:H34"/>
  <sheetViews>
    <sheetView topLeftCell="A3" workbookViewId="0">
      <selection activeCell="B20" sqref="B20"/>
    </sheetView>
  </sheetViews>
  <sheetFormatPr defaultColWidth="8.73046875" defaultRowHeight="12.75" x14ac:dyDescent="0.35"/>
  <cols>
    <col min="1" max="1" width="2.796875" style="67" customWidth="1"/>
    <col min="2" max="2" width="2.59765625" style="67" customWidth="1"/>
    <col min="3" max="3" width="17.796875" style="67" customWidth="1"/>
    <col min="4" max="8" width="15.53125" style="67" customWidth="1"/>
    <col min="9" max="9" width="8.73046875" style="67"/>
    <col min="10" max="10" width="19.53125" style="67" customWidth="1"/>
    <col min="11" max="16384" width="8.73046875" style="67"/>
  </cols>
  <sheetData>
    <row r="2" spans="2:8" x14ac:dyDescent="0.35">
      <c r="C2" s="68" t="s">
        <v>244</v>
      </c>
      <c r="D2" s="68" t="s">
        <v>245</v>
      </c>
      <c r="E2" s="68" t="s">
        <v>246</v>
      </c>
      <c r="F2" s="68" t="s">
        <v>264</v>
      </c>
      <c r="G2" s="69"/>
    </row>
    <row r="3" spans="2:8" ht="27.75" customHeight="1" x14ac:dyDescent="0.35">
      <c r="B3" s="70"/>
      <c r="C3" s="71" t="str">
        <f>'Front Page'!C2</f>
        <v>Barking and Dagenham</v>
      </c>
      <c r="D3" s="68">
        <f>INDEX(Table1[Column2],MATCH('Front Page'!C2,Table1[Local Authority Name],0))</f>
        <v>301</v>
      </c>
      <c r="E3" s="68">
        <f>INDEX(Table1[LA Code],MATCH('Front Page'!C2,Table1[Local Authority Name],0))</f>
        <v>301</v>
      </c>
      <c r="F3" s="106">
        <f>IF(ISNUMBER(MATCH(E3,ACA!$H$5:$H$9,0)),INDEX(ACA!$J$5:$J$9,MATCH('Calcs - Summary'!E3,ACA!H5:H9,0)),1)</f>
        <v>1</v>
      </c>
      <c r="G3" s="72"/>
    </row>
    <row r="4" spans="2:8" x14ac:dyDescent="0.35">
      <c r="C4" s="73"/>
      <c r="D4" s="74"/>
      <c r="G4" s="75"/>
    </row>
    <row r="5" spans="2:8" s="76" customFormat="1" ht="52.5" x14ac:dyDescent="0.4">
      <c r="C5" s="87" t="s">
        <v>220</v>
      </c>
      <c r="D5" s="88" t="s">
        <v>221</v>
      </c>
      <c r="E5" s="88" t="s">
        <v>247</v>
      </c>
      <c r="F5" s="89" t="s">
        <v>219</v>
      </c>
      <c r="G5" s="89" t="s">
        <v>222</v>
      </c>
      <c r="H5" s="89" t="s">
        <v>223</v>
      </c>
    </row>
    <row r="6" spans="2:8" x14ac:dyDescent="0.35">
      <c r="C6" s="77" t="s">
        <v>199</v>
      </c>
      <c r="D6" s="78" t="s">
        <v>212</v>
      </c>
      <c r="E6" s="79">
        <v>101</v>
      </c>
      <c r="F6" s="80">
        <f>INDEX('Factor Values'!$E$3:$E$32,MATCH(E6,'Factor Values'!$D$3:$D$32,0))*(INDEX(ACA!$E$2:$E$156,MATCH('Calcs - Summary'!$E$3,ACA!$B$2:$B$156,0)))</f>
        <v>3528.5215499999999</v>
      </c>
      <c r="G6" s="81">
        <f>IF(INDEX('APT Data'!$A$1:$AF$165,MATCH('Calcs - Summary'!$E$3,'APT Data'!$A$1:$A$165,0),MATCH(E6,'APT Data'!$A$1:$AF$1,0))="",0,(INDEX('APT Data'!$A$1:$AF$165,MATCH('Calcs - Summary'!$E$3,'APT Data'!$A$1:$A$165,0),MATCH(E6,'APT Data'!$A$1:$AF$1,0))))</f>
        <v>3819.9964141589999</v>
      </c>
      <c r="H6" s="81">
        <f>INDEX('Calcs - New values'!$A$3:$AH$165,MATCH('Calcs - Summary'!$E$3,'Calcs - New values'!$A$3:$A$165,0),MATCH(E6,'Calcs - New values'!$A$3:$AH$3,0))</f>
        <v>3790.8489277430999</v>
      </c>
    </row>
    <row r="7" spans="2:8" x14ac:dyDescent="0.35">
      <c r="C7" s="82"/>
      <c r="D7" s="78" t="s">
        <v>213</v>
      </c>
      <c r="E7" s="79">
        <v>102</v>
      </c>
      <c r="F7" s="80">
        <f>INDEX('Factor Values'!$E$3:$E$32,MATCH(E7,'Factor Values'!$D$3:$D$32,0))*(INDEX(ACA!$E$2:$E$156,MATCH('Calcs - Summary'!$E$3,ACA!$B$2:$B$156,0)))</f>
        <v>4975.8594000000003</v>
      </c>
      <c r="G7" s="81">
        <f>IF(INDEX('APT Data'!$A$1:$AF$165,MATCH('Calcs - Summary'!$E$3,'APT Data'!$A$1:$A$165,0),MATCH(E7,'APT Data'!$A$1:$AF$1,0))="",0,(INDEX('APT Data'!$A$1:$AF$165,MATCH('Calcs - Summary'!$E$3,'APT Data'!$A$1:$A$165,0),MATCH(E7,'APT Data'!$A$1:$AF$1,0))))</f>
        <v>5025.00089785</v>
      </c>
      <c r="H7" s="81">
        <f>INDEX('Calcs - New values'!$A$3:$AH$165,MATCH('Calcs - Summary'!$E$3,'Calcs - New values'!$A$3:$A$165,0),MATCH(E7,'Calcs - New values'!$A$3:$AH$3,0))</f>
        <v>5020.0867480650004</v>
      </c>
    </row>
    <row r="8" spans="2:8" x14ac:dyDescent="0.35">
      <c r="C8" s="83"/>
      <c r="D8" s="78" t="s">
        <v>214</v>
      </c>
      <c r="E8" s="79">
        <v>103</v>
      </c>
      <c r="F8" s="80">
        <f>INDEX('Factor Values'!$E$3:$E$32,MATCH(E8,'Factor Values'!$D$3:$D$32,0))*(INDEX(ACA!$E$2:$E$156,MATCH('Calcs - Summary'!$E$3,ACA!$B$2:$B$156,0)))</f>
        <v>5607.4455500000004</v>
      </c>
      <c r="G8" s="81">
        <f>IF(INDEX('APT Data'!$A$1:$AF$165,MATCH('Calcs - Summary'!$E$3,'APT Data'!$A$1:$A$165,0),MATCH(E8,'APT Data'!$A$1:$AF$1,0))="",0,(INDEX('APT Data'!$A$1:$AF$165,MATCH('Calcs - Summary'!$E$3,'APT Data'!$A$1:$A$165,0),MATCH(E8,'APT Data'!$A$1:$AF$1,0))))</f>
        <v>5653.9997541160001</v>
      </c>
      <c r="H8" s="81">
        <f>INDEX('Calcs - New values'!$A$3:$AH$165,MATCH('Calcs - Summary'!$E$3,'Calcs - New values'!$A$3:$A$165,0),MATCH(E8,'Calcs - New values'!$A$3:$AH$3,0))</f>
        <v>5649.3443337044</v>
      </c>
    </row>
    <row r="9" spans="2:8" x14ac:dyDescent="0.35">
      <c r="C9" s="82" t="s">
        <v>200</v>
      </c>
      <c r="D9" s="79" t="s">
        <v>215</v>
      </c>
      <c r="E9" s="79">
        <v>104</v>
      </c>
      <c r="F9" s="80">
        <f>INDEX('Factor Values'!$E$3:$E$32,MATCH(E9,'Factor Values'!$D$3:$D$32,0))*(INDEX(ACA!$E$2:$E$156,MATCH('Calcs - Summary'!$E$3,ACA!$B$2:$B$156,0)))</f>
        <v>649.66375000000005</v>
      </c>
      <c r="G9" s="81">
        <f>IF(INDEX('APT Data'!$A$1:$AF$165,MATCH('Calcs - Summary'!$E$3,'APT Data'!$A$1:$A$165,0),MATCH(E9,'APT Data'!$A$1:$AF$1,0))="",0,(INDEX('APT Data'!$A$1:$AF$165,MATCH('Calcs - Summary'!$E$3,'APT Data'!$A$1:$A$165,0),MATCH(E9,'APT Data'!$A$1:$AF$1,0))))</f>
        <v>650</v>
      </c>
      <c r="H9" s="81">
        <f>INDEX('Calcs - New values'!$A$3:$AH$165,MATCH('Calcs - Summary'!$E$3,'Calcs - New values'!$A$3:$A$165,0),MATCH(E9,'Calcs - New values'!$A$3:$AH$3,0))</f>
        <v>649.96637499999997</v>
      </c>
    </row>
    <row r="10" spans="2:8" x14ac:dyDescent="0.35">
      <c r="C10" s="83"/>
      <c r="D10" s="79" t="s">
        <v>216</v>
      </c>
      <c r="E10" s="79">
        <v>105</v>
      </c>
      <c r="F10" s="80">
        <f>INDEX('Factor Values'!$E$3:$E$32,MATCH(E10,'Factor Values'!$D$3:$D$32,0))*(INDEX(ACA!$E$2:$E$156,MATCH('Calcs - Summary'!$E$3,ACA!$B$2:$B$156,0)))</f>
        <v>949.07400000000007</v>
      </c>
      <c r="G10" s="81">
        <f>IF(INDEX('APT Data'!$A$1:$AF$165,MATCH('Calcs - Summary'!$E$3,'APT Data'!$A$1:$A$165,0),MATCH(E10,'APT Data'!$A$1:$AF$1,0))="",0,(INDEX('APT Data'!$A$1:$AF$165,MATCH('Calcs - Summary'!$E$3,'APT Data'!$A$1:$A$165,0),MATCH(E10,'APT Data'!$A$1:$AF$1,0))))</f>
        <v>949</v>
      </c>
      <c r="H10" s="81">
        <f>INDEX('Calcs - New values'!$A$3:$AH$165,MATCH('Calcs - Summary'!$E$3,'Calcs - New values'!$A$3:$A$165,0),MATCH(E10,'Calcs - New values'!$A$3:$AH$3,0))</f>
        <v>949.00739999999996</v>
      </c>
    </row>
    <row r="11" spans="2:8" x14ac:dyDescent="0.35">
      <c r="C11" s="77" t="s">
        <v>201</v>
      </c>
      <c r="D11" s="79" t="s">
        <v>215</v>
      </c>
      <c r="E11" s="79">
        <v>106</v>
      </c>
      <c r="F11" s="80">
        <f>INDEX('Factor Values'!$E$3:$E$32,MATCH(E11,'Factor Values'!$D$3:$D$32,0))*(INDEX(ACA!$E$2:$E$156,MATCH('Calcs - Summary'!$E$3,ACA!$B$2:$B$156,0)))</f>
        <v>519.73099999999999</v>
      </c>
      <c r="G11" s="81">
        <f>IF(INDEX('APT Data'!$A$1:$AF$165,MATCH('Calcs - Summary'!$E$3,'APT Data'!$A$1:$A$165,0),MATCH(E11,'APT Data'!$A$1:$AF$1,0))="",0,(INDEX('APT Data'!$A$1:$AF$165,MATCH('Calcs - Summary'!$E$3,'APT Data'!$A$1:$A$165,0),MATCH(E11,'APT Data'!$A$1:$AF$1,0))))</f>
        <v>520</v>
      </c>
      <c r="H11" s="81">
        <f>INDEX('Calcs - New values'!$A$3:$AH$165,MATCH('Calcs - Summary'!$E$3,'Calcs - New values'!$A$3:$A$165,0),MATCH(E11,'Calcs - New values'!$A$3:$AH$3,0))</f>
        <v>519.97310000000004</v>
      </c>
    </row>
    <row r="12" spans="2:8" x14ac:dyDescent="0.35">
      <c r="C12" s="83"/>
      <c r="D12" s="79" t="s">
        <v>216</v>
      </c>
      <c r="E12" s="79">
        <v>107</v>
      </c>
      <c r="F12" s="80">
        <f>INDEX('Factor Values'!$E$3:$E$32,MATCH(E12,'Factor Values'!$D$3:$D$32,0))*(INDEX(ACA!$E$2:$E$156,MATCH('Calcs - Summary'!$E$3,ACA!$B$2:$B$156,0)))</f>
        <v>519.73099999999999</v>
      </c>
      <c r="G12" s="81">
        <f>IF(INDEX('APT Data'!$A$1:$AF$165,MATCH('Calcs - Summary'!$E$3,'APT Data'!$A$1:$A$165,0),MATCH(E12,'APT Data'!$A$1:$AF$1,0))="",0,(INDEX('APT Data'!$A$1:$AF$165,MATCH('Calcs - Summary'!$E$3,'APT Data'!$A$1:$A$165,0),MATCH(E12,'APT Data'!$A$1:$AF$1,0))))</f>
        <v>520</v>
      </c>
      <c r="H12" s="81">
        <f>INDEX('Calcs - New values'!$A$3:$AH$165,MATCH('Calcs - Summary'!$E$3,'Calcs - New values'!$A$3:$A$165,0),MATCH(E12,'Calcs - New values'!$A$3:$AH$3,0))</f>
        <v>519.97310000000004</v>
      </c>
    </row>
    <row r="13" spans="2:8" x14ac:dyDescent="0.35">
      <c r="C13" s="77" t="s">
        <v>202</v>
      </c>
      <c r="D13" s="79" t="s">
        <v>215</v>
      </c>
      <c r="E13" s="79">
        <v>108</v>
      </c>
      <c r="F13" s="80">
        <f>INDEX('Factor Values'!$E$3:$E$32,MATCH(E13,'Factor Values'!$D$3:$D$32,0))*(INDEX(ACA!$E$2:$E$156,MATCH('Calcs - Summary'!$E$3,ACA!$B$2:$B$156,0)))</f>
        <v>700.50700000000006</v>
      </c>
      <c r="G13" s="81">
        <f>IF(INDEX('APT Data'!$A$1:$AF$165,MATCH('Calcs - Summary'!$E$3,'APT Data'!$A$1:$A$165,0),MATCH(E13,'APT Data'!$A$1:$AF$1,0))="",0,(INDEX('APT Data'!$A$1:$AF$165,MATCH('Calcs - Summary'!$E$3,'APT Data'!$A$1:$A$165,0),MATCH(E13,'APT Data'!$A$1:$AF$1,0))))</f>
        <v>701</v>
      </c>
      <c r="H13" s="81">
        <f>INDEX('Calcs - New values'!$A$3:$AH$165,MATCH('Calcs - Summary'!$E$3,'Calcs - New values'!$A$3:$A$165,0),MATCH(E13,'Calcs - New values'!$A$3:$AH$3,0))</f>
        <v>700.95069999999998</v>
      </c>
    </row>
    <row r="14" spans="2:8" x14ac:dyDescent="0.35">
      <c r="C14" s="83"/>
      <c r="D14" s="79" t="s">
        <v>216</v>
      </c>
      <c r="E14" s="79">
        <v>109</v>
      </c>
      <c r="F14" s="80">
        <f>INDEX('Factor Values'!$E$3:$E$32,MATCH(E14,'Factor Values'!$D$3:$D$32,0))*(INDEX(ACA!$E$2:$E$156,MATCH('Calcs - Summary'!$E$3,ACA!$B$2:$B$156,0)))</f>
        <v>977.32024999999999</v>
      </c>
      <c r="G14" s="81">
        <f>IF(INDEX('APT Data'!$A$1:$AF$165,MATCH('Calcs - Summary'!$E$3,'APT Data'!$A$1:$A$165,0),MATCH(E14,'APT Data'!$A$1:$AF$1,0))="",0,(INDEX('APT Data'!$A$1:$AF$165,MATCH('Calcs - Summary'!$E$3,'APT Data'!$A$1:$A$165,0),MATCH(E14,'APT Data'!$A$1:$AF$1,0))))</f>
        <v>977</v>
      </c>
      <c r="H14" s="81">
        <f>INDEX('Calcs - New values'!$A$3:$AH$165,MATCH('Calcs - Summary'!$E$3,'Calcs - New values'!$A$3:$A$165,0),MATCH(E14,'Calcs - New values'!$A$3:$AH$3,0))</f>
        <v>977.03202499999998</v>
      </c>
    </row>
    <row r="15" spans="2:8" x14ac:dyDescent="0.35">
      <c r="C15" s="77" t="s">
        <v>203</v>
      </c>
      <c r="D15" s="79" t="s">
        <v>215</v>
      </c>
      <c r="E15" s="79">
        <v>110</v>
      </c>
      <c r="F15" s="80">
        <f>INDEX('Factor Values'!$E$3:$E$32,MATCH(E15,'Factor Values'!$D$3:$D$32,0))*(INDEX(ACA!$E$2:$E$156,MATCH('Calcs - Summary'!$E$3,ACA!$B$2:$B$156,0)))</f>
        <v>536.67875000000004</v>
      </c>
      <c r="G15" s="81">
        <f>IF(INDEX('APT Data'!$A$1:$AF$165,MATCH('Calcs - Summary'!$E$3,'APT Data'!$A$1:$A$165,0),MATCH(E15,'APT Data'!$A$1:$AF$1,0))="",0,(INDEX('APT Data'!$A$1:$AF$165,MATCH('Calcs - Summary'!$E$3,'APT Data'!$A$1:$A$165,0),MATCH(E15,'APT Data'!$A$1:$AF$1,0))))</f>
        <v>537</v>
      </c>
      <c r="H15" s="81">
        <f>INDEX('Calcs - New values'!$A$3:$AH$165,MATCH('Calcs - Summary'!$E$3,'Calcs - New values'!$A$3:$A$165,0),MATCH(E15,'Calcs - New values'!$A$3:$AH$3,0))</f>
        <v>536.96787500000005</v>
      </c>
    </row>
    <row r="16" spans="2:8" x14ac:dyDescent="0.35">
      <c r="C16" s="83"/>
      <c r="D16" s="79" t="s">
        <v>216</v>
      </c>
      <c r="E16" s="79">
        <v>111</v>
      </c>
      <c r="F16" s="80">
        <f>INDEX('Factor Values'!$E$3:$E$32,MATCH(E16,'Factor Values'!$D$3:$D$32,0))*(INDEX(ACA!$E$2:$E$156,MATCH('Calcs - Summary'!$E$3,ACA!$B$2:$B$156,0)))</f>
        <v>768.298</v>
      </c>
      <c r="G16" s="81">
        <f>IF(INDEX('APT Data'!$A$1:$AF$165,MATCH('Calcs - Summary'!$E$3,'APT Data'!$A$1:$A$165,0),MATCH(E16,'APT Data'!$A$1:$AF$1,0))="",0,(INDEX('APT Data'!$A$1:$AF$165,MATCH('Calcs - Summary'!$E$3,'APT Data'!$A$1:$A$165,0),MATCH(E16,'APT Data'!$A$1:$AF$1,0))))</f>
        <v>768</v>
      </c>
      <c r="H16" s="81">
        <f>INDEX('Calcs - New values'!$A$3:$AH$165,MATCH('Calcs - Summary'!$E$3,'Calcs - New values'!$A$3:$A$165,0),MATCH(E16,'Calcs - New values'!$A$3:$AH$3,0))</f>
        <v>768.02980000000002</v>
      </c>
    </row>
    <row r="17" spans="3:8" x14ac:dyDescent="0.35">
      <c r="C17" s="77" t="s">
        <v>205</v>
      </c>
      <c r="D17" s="79" t="s">
        <v>215</v>
      </c>
      <c r="E17" s="79">
        <v>112</v>
      </c>
      <c r="F17" s="80">
        <f>INDEX('Factor Values'!$E$3:$E$32,MATCH(E17,'Factor Values'!$D$3:$D$32,0))*(INDEX(ACA!$E$2:$E$156,MATCH('Calcs - Summary'!$E$3,ACA!$B$2:$B$156,0)))</f>
        <v>502.78325000000001</v>
      </c>
      <c r="G17" s="81">
        <f>IF(INDEX('APT Data'!$A$1:$AF$165,MATCH('Calcs - Summary'!$E$3,'APT Data'!$A$1:$A$165,0),MATCH(E17,'APT Data'!$A$1:$AF$1,0))="",0,(INDEX('APT Data'!$A$1:$AF$165,MATCH('Calcs - Summary'!$E$3,'APT Data'!$A$1:$A$165,0),MATCH(E17,'APT Data'!$A$1:$AF$1,0))))</f>
        <v>503</v>
      </c>
      <c r="H17" s="81">
        <f>INDEX('Calcs - New values'!$A$3:$AH$165,MATCH('Calcs - Summary'!$E$3,'Calcs - New values'!$A$3:$A$165,0),MATCH(E17,'Calcs - New values'!$A$3:$AH$3,0))</f>
        <v>502.97832499999998</v>
      </c>
    </row>
    <row r="18" spans="3:8" x14ac:dyDescent="0.35">
      <c r="C18" s="83"/>
      <c r="D18" s="79" t="s">
        <v>216</v>
      </c>
      <c r="E18" s="79">
        <v>113</v>
      </c>
      <c r="F18" s="80">
        <f>INDEX('Factor Values'!$E$3:$E$32,MATCH(E18,'Factor Values'!$D$3:$D$32,0))*(INDEX(ACA!$E$2:$E$156,MATCH('Calcs - Summary'!$E$3,ACA!$B$2:$B$156,0)))</f>
        <v>711.80550000000005</v>
      </c>
      <c r="G18" s="81">
        <f>IF(INDEX('APT Data'!$A$1:$AF$165,MATCH('Calcs - Summary'!$E$3,'APT Data'!$A$1:$A$165,0),MATCH(E18,'APT Data'!$A$1:$AF$1,0))="",0,(INDEX('APT Data'!$A$1:$AF$165,MATCH('Calcs - Summary'!$E$3,'APT Data'!$A$1:$A$165,0),MATCH(E18,'APT Data'!$A$1:$AF$1,0))))</f>
        <v>712</v>
      </c>
      <c r="H18" s="81">
        <f>INDEX('Calcs - New values'!$A$3:$AH$165,MATCH('Calcs - Summary'!$E$3,'Calcs - New values'!$A$3:$A$165,0),MATCH(E18,'Calcs - New values'!$A$3:$AH$3,0))</f>
        <v>711.98054999999999</v>
      </c>
    </row>
    <row r="19" spans="3:8" x14ac:dyDescent="0.35">
      <c r="C19" s="77" t="s">
        <v>204</v>
      </c>
      <c r="D19" s="79" t="s">
        <v>215</v>
      </c>
      <c r="E19" s="79">
        <v>114</v>
      </c>
      <c r="F19" s="80">
        <f>INDEX('Factor Values'!$E$3:$E$32,MATCH(E19,'Factor Values'!$D$3:$D$32,0))*(INDEX(ACA!$E$2:$E$156,MATCH('Calcs - Summary'!$E$3,ACA!$B$2:$B$156,0)))</f>
        <v>463.23849999999999</v>
      </c>
      <c r="G19" s="81">
        <f>IF(INDEX('APT Data'!$A$1:$AF$165,MATCH('Calcs - Summary'!$E$3,'APT Data'!$A$1:$A$165,0),MATCH(E19,'APT Data'!$A$1:$AF$1,0))="",0,(INDEX('APT Data'!$A$1:$AF$165,MATCH('Calcs - Summary'!$E$3,'APT Data'!$A$1:$A$165,0),MATCH(E19,'APT Data'!$A$1:$AF$1,0))))</f>
        <v>463</v>
      </c>
      <c r="H19" s="81">
        <f>INDEX('Calcs - New values'!$A$3:$AH$165,MATCH('Calcs - Summary'!$E$3,'Calcs - New values'!$A$3:$A$165,0),MATCH(E19,'Calcs - New values'!$A$3:$AH$3,0))</f>
        <v>463.02384999999998</v>
      </c>
    </row>
    <row r="20" spans="3:8" x14ac:dyDescent="0.35">
      <c r="C20" s="83"/>
      <c r="D20" s="79" t="s">
        <v>216</v>
      </c>
      <c r="E20" s="79">
        <v>115</v>
      </c>
      <c r="F20" s="80">
        <f>INDEX('Factor Values'!$E$3:$E$32,MATCH(E20,'Factor Values'!$D$3:$D$32,0))*(INDEX(ACA!$E$2:$E$156,MATCH('Calcs - Summary'!$E$3,ACA!$B$2:$B$156,0)))</f>
        <v>655.31299999999999</v>
      </c>
      <c r="G20" s="81">
        <f>IF(INDEX('APT Data'!$A$1:$AF$165,MATCH('Calcs - Summary'!$E$3,'APT Data'!$A$1:$A$165,0),MATCH(E20,'APT Data'!$A$1:$AF$1,0))="",0,(INDEX('APT Data'!$A$1:$AF$165,MATCH('Calcs - Summary'!$E$3,'APT Data'!$A$1:$A$165,0),MATCH(E20,'APT Data'!$A$1:$AF$1,0))))</f>
        <v>655</v>
      </c>
      <c r="H20" s="81">
        <f>INDEX('Calcs - New values'!$A$3:$AH$165,MATCH('Calcs - Summary'!$E$3,'Calcs - New values'!$A$3:$A$165,0),MATCH(E20,'Calcs - New values'!$A$3:$AH$3,0))</f>
        <v>655.03129999999999</v>
      </c>
    </row>
    <row r="21" spans="3:8" x14ac:dyDescent="0.35">
      <c r="C21" s="77" t="s">
        <v>207</v>
      </c>
      <c r="D21" s="79" t="s">
        <v>215</v>
      </c>
      <c r="E21" s="79">
        <v>116</v>
      </c>
      <c r="F21" s="80">
        <f>INDEX('Factor Values'!$E$3:$E$32,MATCH(E21,'Factor Values'!$D$3:$D$32,0))*(INDEX(ACA!$E$2:$E$156,MATCH('Calcs - Summary'!$E$3,ACA!$B$2:$B$156,0)))</f>
        <v>293.76100000000002</v>
      </c>
      <c r="G21" s="81">
        <f>IF(INDEX('APT Data'!$A$1:$AF$165,MATCH('Calcs - Summary'!$E$3,'APT Data'!$A$1:$A$165,0),MATCH(E21,'APT Data'!$A$1:$AF$1,0))="",0,(INDEX('APT Data'!$A$1:$AF$165,MATCH('Calcs - Summary'!$E$3,'APT Data'!$A$1:$A$165,0),MATCH(E21,'APT Data'!$A$1:$AF$1,0))))</f>
        <v>294</v>
      </c>
      <c r="H21" s="81">
        <f>INDEX('Calcs - New values'!$A$3:$AH$165,MATCH('Calcs - Summary'!$E$3,'Calcs - New values'!$A$3:$A$165,0),MATCH(E21,'Calcs - New values'!$A$3:$AH$3,0))</f>
        <v>293.97609999999997</v>
      </c>
    </row>
    <row r="22" spans="3:8" x14ac:dyDescent="0.35">
      <c r="C22" s="83"/>
      <c r="D22" s="79" t="s">
        <v>216</v>
      </c>
      <c r="E22" s="79">
        <v>117</v>
      </c>
      <c r="F22" s="80">
        <f>INDEX('Factor Values'!$E$3:$E$32,MATCH(E22,'Factor Values'!$D$3:$D$32,0))*(INDEX(ACA!$E$2:$E$156,MATCH('Calcs - Summary'!$E$3,ACA!$B$2:$B$156,0)))</f>
        <v>468.88774999999998</v>
      </c>
      <c r="G22" s="81">
        <f>IF(INDEX('APT Data'!$A$1:$AF$165,MATCH('Calcs - Summary'!$E$3,'APT Data'!$A$1:$A$165,0),MATCH(E22,'APT Data'!$A$1:$AF$1,0))="",0,(INDEX('APT Data'!$A$1:$AF$165,MATCH('Calcs - Summary'!$E$3,'APT Data'!$A$1:$A$165,0),MATCH(E22,'APT Data'!$A$1:$AF$1,0))))</f>
        <v>469</v>
      </c>
      <c r="H22" s="81">
        <f>INDEX('Calcs - New values'!$A$3:$AH$165,MATCH('Calcs - Summary'!$E$3,'Calcs - New values'!$A$3:$A$165,0),MATCH(E22,'Calcs - New values'!$A$3:$AH$3,0))</f>
        <v>468.98877499999998</v>
      </c>
    </row>
    <row r="23" spans="3:8" x14ac:dyDescent="0.35">
      <c r="C23" s="77" t="s">
        <v>206</v>
      </c>
      <c r="D23" s="79" t="s">
        <v>215</v>
      </c>
      <c r="E23" s="79">
        <v>118</v>
      </c>
      <c r="F23" s="80">
        <f>INDEX('Factor Values'!$E$3:$E$32,MATCH(E23,'Factor Values'!$D$3:$D$32,0))*(INDEX(ACA!$E$2:$E$156,MATCH('Calcs - Summary'!$E$3,ACA!$B$2:$B$156,0)))</f>
        <v>242.91775000000001</v>
      </c>
      <c r="G23" s="81">
        <f>IF(INDEX('APT Data'!$A$1:$AF$165,MATCH('Calcs - Summary'!$E$3,'APT Data'!$A$1:$A$165,0),MATCH(E23,'APT Data'!$A$1:$AF$1,0))="",0,(INDEX('APT Data'!$A$1:$AF$165,MATCH('Calcs - Summary'!$E$3,'APT Data'!$A$1:$A$165,0),MATCH(E23,'APT Data'!$A$1:$AF$1,0))))</f>
        <v>243</v>
      </c>
      <c r="H23" s="81">
        <f>INDEX('Calcs - New values'!$A$3:$AH$165,MATCH('Calcs - Summary'!$E$3,'Calcs - New values'!$A$3:$A$165,0),MATCH(E23,'Calcs - New values'!$A$3:$AH$3,0))</f>
        <v>242.99177499999999</v>
      </c>
    </row>
    <row r="24" spans="3:8" x14ac:dyDescent="0.35">
      <c r="C24" s="82"/>
      <c r="D24" s="79" t="s">
        <v>216</v>
      </c>
      <c r="E24" s="79">
        <v>119</v>
      </c>
      <c r="F24" s="80">
        <f>INDEX('Factor Values'!$E$3:$E$32,MATCH(E24,'Factor Values'!$D$3:$D$32,0))*(INDEX(ACA!$E$2:$E$156,MATCH('Calcs - Summary'!$E$3,ACA!$B$2:$B$156,0)))</f>
        <v>350.25350000000003</v>
      </c>
      <c r="G24" s="81">
        <f>IF(INDEX('APT Data'!$A$1:$AF$165,MATCH('Calcs - Summary'!$E$3,'APT Data'!$A$1:$A$165,0),MATCH(E24,'APT Data'!$A$1:$AF$1,0))="",0,(INDEX('APT Data'!$A$1:$AF$165,MATCH('Calcs - Summary'!$E$3,'APT Data'!$A$1:$A$165,0),MATCH(E24,'APT Data'!$A$1:$AF$1,0))))</f>
        <v>350</v>
      </c>
      <c r="H24" s="81">
        <f>INDEX('Calcs - New values'!$A$3:$AH$165,MATCH('Calcs - Summary'!$E$3,'Calcs - New values'!$A$3:$A$165,0),MATCH(E24,'Calcs - New values'!$A$3:$AH$3,0))</f>
        <v>350.02535</v>
      </c>
    </row>
    <row r="25" spans="3:8" x14ac:dyDescent="0.35">
      <c r="C25" s="84" t="s">
        <v>208</v>
      </c>
      <c r="D25" s="78" t="s">
        <v>215</v>
      </c>
      <c r="E25" s="79">
        <v>120</v>
      </c>
      <c r="F25" s="80">
        <f>INDEX('Factor Values'!$E$3:$E$32,MATCH(E25,'Factor Values'!$D$3:$D$32,0))*(INDEX(ACA!$E$2:$E$156,MATCH('Calcs - Summary'!$E$3,ACA!$B$2:$B$156,0)))</f>
        <v>1237.1857500000001</v>
      </c>
      <c r="G25" s="81">
        <f>IF(INDEX('APT Data'!$A$1:$AF$165,MATCH('Calcs - Summary'!$E$3,'APT Data'!$A$1:$A$165,0),MATCH(E25,'APT Data'!$A$1:$AF$1,0))="",0,(INDEX('APT Data'!$A$1:$AF$165,MATCH('Calcs - Summary'!$E$3,'APT Data'!$A$1:$A$165,0),MATCH(E25,'APT Data'!$A$1:$AF$1,0))))</f>
        <v>1237</v>
      </c>
      <c r="H25" s="81">
        <f>INDEX('Calcs - New values'!$A$3:$AH$165,MATCH('Calcs - Summary'!$E$3,'Calcs - New values'!$A$3:$A$165,0),MATCH(E25,'Calcs - New values'!$A$3:$AH$3,0))</f>
        <v>1237.0185750000001</v>
      </c>
    </row>
    <row r="26" spans="3:8" x14ac:dyDescent="0.35">
      <c r="C26" s="83"/>
      <c r="D26" s="78" t="s">
        <v>216</v>
      </c>
      <c r="E26" s="79">
        <v>121</v>
      </c>
      <c r="F26" s="80">
        <f>INDEX('Factor Values'!$E$3:$E$32,MATCH(E26,'Factor Values'!$D$3:$D$32,0))*(INDEX(ACA!$E$2:$E$156,MATCH('Calcs - Summary'!$E$3,ACA!$B$2:$B$156,0)))</f>
        <v>1875.5509999999999</v>
      </c>
      <c r="G26" s="81">
        <f>IF(INDEX('APT Data'!$A$1:$AF$165,MATCH('Calcs - Summary'!$E$3,'APT Data'!$A$1:$A$165,0),MATCH(E26,'APT Data'!$A$1:$AF$1,0))="",0,(INDEX('APT Data'!$A$1:$AF$165,MATCH('Calcs - Summary'!$E$3,'APT Data'!$A$1:$A$165,0),MATCH(E26,'APT Data'!$A$1:$AF$1,0))))</f>
        <v>1876</v>
      </c>
      <c r="H26" s="81">
        <f>INDEX('Calcs - New values'!$A$3:$AH$165,MATCH('Calcs - Summary'!$E$3,'Calcs - New values'!$A$3:$A$165,0),MATCH(E26,'Calcs - New values'!$A$3:$AH$3,0))</f>
        <v>1875.9550999999999</v>
      </c>
    </row>
    <row r="27" spans="3:8" x14ac:dyDescent="0.35">
      <c r="C27" s="85" t="s">
        <v>209</v>
      </c>
      <c r="D27" s="79" t="s">
        <v>215</v>
      </c>
      <c r="E27" s="79">
        <v>122</v>
      </c>
      <c r="F27" s="80">
        <f>INDEX('Factor Values'!$E$3:$E$32,MATCH(E27,'Factor Values'!$D$3:$D$32,0))*(INDEX(ACA!$E$2:$E$156,MATCH('Calcs - Summary'!$E$3,ACA!$B$2:$B$156,0)))</f>
        <v>621.41750000000002</v>
      </c>
      <c r="G27" s="81">
        <f>IF(INDEX('APT Data'!$A$1:$AF$165,MATCH('Calcs - Summary'!$E$3,'APT Data'!$A$1:$A$165,0),MATCH(E27,'APT Data'!$A$1:$AF$1,0))="",0,(INDEX('APT Data'!$A$1:$AF$165,MATCH('Calcs - Summary'!$E$3,'APT Data'!$A$1:$A$165,0),MATCH(E27,'APT Data'!$A$1:$AF$1,0))))</f>
        <v>621</v>
      </c>
      <c r="H27" s="81">
        <f>INDEX('Calcs - New values'!$A$3:$AH$165,MATCH('Calcs - Summary'!$E$3,'Calcs - New values'!$A$3:$A$165,0),MATCH(E27,'Calcs - New values'!$A$3:$AH$3,0))</f>
        <v>621.04174999999998</v>
      </c>
    </row>
    <row r="28" spans="3:8" x14ac:dyDescent="0.35">
      <c r="C28" s="86"/>
      <c r="D28" s="79" t="s">
        <v>216</v>
      </c>
      <c r="E28" s="79">
        <v>123</v>
      </c>
      <c r="F28" s="80">
        <f>INDEX('Factor Values'!$E$3:$E$32,MATCH(E28,'Factor Values'!$D$3:$D$32,0))*(INDEX(ACA!$E$2:$E$156,MATCH('Calcs - Summary'!$E$3,ACA!$B$2:$B$156,0)))</f>
        <v>1677.82725</v>
      </c>
      <c r="G28" s="81">
        <f>IF(INDEX('APT Data'!$A$1:$AF$165,MATCH('Calcs - Summary'!$E$3,'APT Data'!$A$1:$A$165,0),MATCH(E28,'APT Data'!$A$1:$AF$1,0))="",0,(INDEX('APT Data'!$A$1:$AF$165,MATCH('Calcs - Summary'!$E$3,'APT Data'!$A$1:$A$165,0),MATCH(E28,'APT Data'!$A$1:$AF$1,0))))</f>
        <v>1678</v>
      </c>
      <c r="H28" s="81">
        <f>INDEX('Calcs - New values'!$A$3:$AH$165,MATCH('Calcs - Summary'!$E$3,'Calcs - New values'!$A$3:$A$165,0),MATCH(E28,'Calcs - New values'!$A$3:$AH$3,0))</f>
        <v>1677.9827250000001</v>
      </c>
    </row>
    <row r="29" spans="3:8" x14ac:dyDescent="0.35">
      <c r="C29" s="84" t="s">
        <v>210</v>
      </c>
      <c r="D29" s="79" t="s">
        <v>215</v>
      </c>
      <c r="E29" s="79">
        <v>124</v>
      </c>
      <c r="F29" s="80">
        <f>INDEX('Factor Values'!$E$3:$E$32,MATCH(E29,'Factor Values'!$D$3:$D$32,0))*(INDEX(ACA!$E$2:$E$156,MATCH('Calcs - Summary'!$E$3,ACA!$B$2:$B$156,0)))</f>
        <v>133096.33000000002</v>
      </c>
      <c r="G29" s="81">
        <f>IF(INDEX('APT Data'!$A$1:$AF$165,MATCH('Calcs - Summary'!$E$3,'APT Data'!$A$1:$A$165,0),MATCH(E29,'APT Data'!$A$1:$AF$1,0))="",0,(INDEX('APT Data'!$A$1:$AF$165,MATCH('Calcs - Summary'!$E$3,'APT Data'!$A$1:$A$165,0),MATCH(E29,'APT Data'!$A$1:$AF$1,0))))</f>
        <v>133096</v>
      </c>
      <c r="H29" s="81">
        <f>INDEX('Calcs - New values'!$A$3:$AH$165,MATCH('Calcs - Summary'!$E$3,'Calcs - New values'!$A$3:$A$165,0),MATCH(E29,'Calcs - New values'!$A$3:$AH$3,0))</f>
        <v>133096.033</v>
      </c>
    </row>
    <row r="30" spans="3:8" x14ac:dyDescent="0.35">
      <c r="C30" s="85"/>
      <c r="D30" s="79" t="s">
        <v>216</v>
      </c>
      <c r="E30" s="79">
        <v>125</v>
      </c>
      <c r="F30" s="80">
        <f>INDEX('Factor Values'!$E$3:$E$32,MATCH(E30,'Factor Values'!$D$3:$D$32,0))*(INDEX(ACA!$E$2:$E$156,MATCH('Calcs - Summary'!$E$3,ACA!$B$2:$B$156,0)))</f>
        <v>133096.33000000002</v>
      </c>
      <c r="G30" s="81">
        <f>IF(INDEX('APT Data'!$A$1:$AF$165,MATCH('Calcs - Summary'!$E$3,'APT Data'!$A$1:$A$165,0),MATCH(E30,'APT Data'!$A$1:$AF$1,0))="",0,(INDEX('APT Data'!$A$1:$AF$165,MATCH('Calcs - Summary'!$E$3,'APT Data'!$A$1:$A$165,0),MATCH(E30,'APT Data'!$A$1:$AF$1,0))))</f>
        <v>133096</v>
      </c>
      <c r="H30" s="81">
        <f>INDEX('Calcs - New values'!$A$3:$AH$165,MATCH('Calcs - Summary'!$E$3,'Calcs - New values'!$A$3:$A$165,0),MATCH(E30,'Calcs - New values'!$A$3:$AH$3,0))</f>
        <v>133096.033</v>
      </c>
    </row>
    <row r="31" spans="3:8" x14ac:dyDescent="0.35">
      <c r="C31" s="77" t="s">
        <v>211</v>
      </c>
      <c r="D31" s="78" t="s">
        <v>215</v>
      </c>
      <c r="E31" s="79">
        <v>126</v>
      </c>
      <c r="F31" s="80">
        <f>INDEX('Factor Values'!$E$3:$E$32,MATCH(E31,'Factor Values'!$D$3:$D$32,0))*(INDEX(ACA!$E$2:$E$156,MATCH('Calcs - Summary'!$E$3,ACA!$B$2:$B$156,0)))</f>
        <v>50843.25</v>
      </c>
      <c r="G31" s="81">
        <f>IF(INDEX('APT Data'!$A$1:$AF$165,MATCH('Calcs - Summary'!$E$3,'APT Data'!$A$1:$A$165,0),MATCH(E31,'APT Data'!$A$1:$AF$1,0))="",0,(INDEX('APT Data'!$A$1:$AF$165,MATCH('Calcs - Summary'!$E$3,'APT Data'!$A$1:$A$165,0),MATCH(E31,'APT Data'!$A$1:$AF$1,0))))</f>
        <v>0</v>
      </c>
      <c r="H31" s="81">
        <f>INDEX('Calcs - New values'!$A$3:$AH$165,MATCH('Calcs - Summary'!$E$3,'Calcs - New values'!$A$3:$A$165,0),MATCH(E31,'Calcs - New values'!$A$3:$AH$3,0))</f>
        <v>5084.3250000000007</v>
      </c>
    </row>
    <row r="32" spans="3:8" x14ac:dyDescent="0.35">
      <c r="C32" s="82"/>
      <c r="D32" s="78" t="s">
        <v>216</v>
      </c>
      <c r="E32" s="79">
        <v>127</v>
      </c>
      <c r="F32" s="80">
        <f>INDEX('Factor Values'!$E$3:$E$32,MATCH(E32,'Factor Values'!$D$3:$D$32,0))*(INDEX(ACA!$E$2:$E$156,MATCH('Calcs - Summary'!$E$3,ACA!$B$2:$B$156,0)))</f>
        <v>79089.5</v>
      </c>
      <c r="G32" s="81">
        <f>IF(INDEX('APT Data'!$A$1:$AF$165,MATCH('Calcs - Summary'!$E$3,'APT Data'!$A$1:$A$165,0),MATCH(E32,'APT Data'!$A$1:$AF$1,0))="",0,(INDEX('APT Data'!$A$1:$AF$165,MATCH('Calcs - Summary'!$E$3,'APT Data'!$A$1:$A$165,0),MATCH(E32,'APT Data'!$A$1:$AF$1,0))))</f>
        <v>0</v>
      </c>
      <c r="H32" s="81">
        <f>INDEX('Calcs - New values'!$A$3:$AH$165,MATCH('Calcs - Summary'!$E$3,'Calcs - New values'!$A$3:$A$165,0),MATCH(E32,'Calcs - New values'!$A$3:$AH$3,0))</f>
        <v>7908.9500000000007</v>
      </c>
    </row>
    <row r="33" spans="3:8" x14ac:dyDescent="0.35">
      <c r="C33" s="77" t="s">
        <v>218</v>
      </c>
      <c r="D33" s="78" t="s">
        <v>215</v>
      </c>
      <c r="E33" s="79">
        <v>129</v>
      </c>
      <c r="F33" s="80">
        <f>INDEX('Factor Values'!$E$3:$E$32,MATCH(E33,'Factor Values'!$D$3:$D$32,0))*(INDEX(ACA!$E$2:$E$156,MATCH('Calcs - Summary'!$E$3,ACA!$B$2:$B$156,0)))</f>
        <v>1016.865</v>
      </c>
      <c r="G33" s="81">
        <f>IF(INDEX('APT Data'!$A$1:$AF$165,MATCH('Calcs - Summary'!$E$3,'APT Data'!$A$1:$A$165,0),MATCH(E33,'APT Data'!$A$1:$AF$1,0))="",0,(INDEX('APT Data'!$A$1:$AF$165,MATCH('Calcs - Summary'!$E$3,'APT Data'!$A$1:$A$165,0),MATCH(E33,'APT Data'!$A$1:$AF$1,0))))</f>
        <v>1117</v>
      </c>
      <c r="H33" s="81">
        <f>INDEX('Calcs - New values'!$A$3:$AH$165,MATCH('Calcs - Summary'!$E$3,'Calcs - New values'!$A$3:$A$165,0),MATCH(E33,'Calcs - New values'!$A$3:$AH$3,0))</f>
        <v>1106.9865</v>
      </c>
    </row>
    <row r="34" spans="3:8" x14ac:dyDescent="0.35">
      <c r="C34" s="83"/>
      <c r="D34" s="78" t="s">
        <v>216</v>
      </c>
      <c r="E34" s="79">
        <v>130</v>
      </c>
      <c r="F34" s="80">
        <f>INDEX('Factor Values'!$E$3:$E$32,MATCH(E34,'Factor Values'!$D$3:$D$32,0))*(INDEX(ACA!$E$2:$E$156,MATCH('Calcs - Summary'!$E$3,ACA!$B$2:$B$156,0)))</f>
        <v>1457.5065</v>
      </c>
      <c r="G34" s="81">
        <f>IF(INDEX('APT Data'!$A$1:$AF$165,MATCH('Calcs - Summary'!$E$3,'APT Data'!$A$1:$A$165,0),MATCH(E34,'APT Data'!$A$1:$AF$1,0))="",0,(INDEX('APT Data'!$A$1:$AF$165,MATCH('Calcs - Summary'!$E$3,'APT Data'!$A$1:$A$165,0),MATCH(E34,'APT Data'!$A$1:$AF$1,0))))</f>
        <v>1596</v>
      </c>
      <c r="H34" s="81">
        <f>INDEX('Calcs - New values'!$A$3:$AH$165,MATCH('Calcs - Summary'!$E$3,'Calcs - New values'!$A$3:$A$165,0),MATCH(E34,'Calcs - New values'!$A$3:$AH$3,0))</f>
        <v>1582.15065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F694D59-DDC7-4322-ABD6-384FA5429B0F}">
          <x14:formula1>
            <xm:f>'Calcs - New values'!$D$5:$D$155</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tint="-4.9989318521683403E-2"/>
  </sheetPr>
  <dimension ref="A1:D156"/>
  <sheetViews>
    <sheetView workbookViewId="0">
      <pane xSplit="2" ySplit="2" topLeftCell="C3" activePane="bottomRight" state="frozen"/>
      <selection pane="topRight" activeCell="C1" sqref="C1"/>
      <selection pane="bottomLeft" activeCell="A3" sqref="A3"/>
      <selection pane="bottomRight" activeCell="G146" sqref="G146"/>
    </sheetView>
  </sheetViews>
  <sheetFormatPr defaultRowHeight="12.75" x14ac:dyDescent="0.35"/>
  <cols>
    <col min="1" max="1" width="7.53125" bestFit="1" customWidth="1"/>
    <col min="2" max="2" width="27" bestFit="1" customWidth="1"/>
    <col min="3" max="3" width="16.46484375" customWidth="1"/>
  </cols>
  <sheetData>
    <row r="1" spans="1:4" x14ac:dyDescent="0.35">
      <c r="A1" s="1">
        <v>201</v>
      </c>
      <c r="B1" s="2">
        <f>MATCH(LACode,$A$3:$A$154,0)+2</f>
        <v>3</v>
      </c>
    </row>
    <row r="2" spans="1:4" ht="34.9" x14ac:dyDescent="0.35">
      <c r="A2" s="3" t="s">
        <v>1</v>
      </c>
      <c r="B2" s="4" t="s">
        <v>155</v>
      </c>
      <c r="C2" s="4" t="s">
        <v>156</v>
      </c>
      <c r="D2" s="4" t="s">
        <v>157</v>
      </c>
    </row>
    <row r="3" spans="1:4" x14ac:dyDescent="0.35">
      <c r="A3" s="5">
        <v>201</v>
      </c>
      <c r="B3" s="6" t="s">
        <v>4</v>
      </c>
      <c r="C3" s="7" t="s">
        <v>5</v>
      </c>
      <c r="D3" s="6" t="s">
        <v>158</v>
      </c>
    </row>
    <row r="4" spans="1:4" x14ac:dyDescent="0.35">
      <c r="A4" s="5">
        <v>202</v>
      </c>
      <c r="B4" s="6" t="s">
        <v>6</v>
      </c>
      <c r="C4" s="7" t="s">
        <v>5</v>
      </c>
      <c r="D4" s="6" t="s">
        <v>158</v>
      </c>
    </row>
    <row r="5" spans="1:4" x14ac:dyDescent="0.35">
      <c r="A5" s="5">
        <v>203</v>
      </c>
      <c r="B5" s="6" t="s">
        <v>0</v>
      </c>
      <c r="C5" s="7" t="s">
        <v>5</v>
      </c>
      <c r="D5" s="6" t="s">
        <v>159</v>
      </c>
    </row>
    <row r="6" spans="1:4" x14ac:dyDescent="0.35">
      <c r="A6" s="5">
        <v>204</v>
      </c>
      <c r="B6" s="6" t="s">
        <v>7</v>
      </c>
      <c r="C6" s="7" t="s">
        <v>5</v>
      </c>
      <c r="D6" s="6" t="s">
        <v>160</v>
      </c>
    </row>
    <row r="7" spans="1:4" x14ac:dyDescent="0.35">
      <c r="A7" s="5">
        <v>205</v>
      </c>
      <c r="B7" s="6" t="s">
        <v>8</v>
      </c>
      <c r="C7" s="7" t="s">
        <v>5</v>
      </c>
      <c r="D7" s="6" t="s">
        <v>158</v>
      </c>
    </row>
    <row r="8" spans="1:4" x14ac:dyDescent="0.35">
      <c r="A8" s="8">
        <v>206</v>
      </c>
      <c r="B8" s="9" t="s">
        <v>9</v>
      </c>
      <c r="C8" s="7" t="s">
        <v>5</v>
      </c>
      <c r="D8" s="9" t="s">
        <v>158</v>
      </c>
    </row>
    <row r="9" spans="1:4" x14ac:dyDescent="0.35">
      <c r="A9" s="8">
        <v>207</v>
      </c>
      <c r="B9" s="9" t="s">
        <v>10</v>
      </c>
      <c r="C9" s="7" t="s">
        <v>5</v>
      </c>
      <c r="D9" s="9" t="s">
        <v>158</v>
      </c>
    </row>
    <row r="10" spans="1:4" x14ac:dyDescent="0.35">
      <c r="A10" s="8">
        <v>208</v>
      </c>
      <c r="B10" s="9" t="s">
        <v>11</v>
      </c>
      <c r="C10" s="7" t="s">
        <v>5</v>
      </c>
      <c r="D10" s="6" t="s">
        <v>159</v>
      </c>
    </row>
    <row r="11" spans="1:4" x14ac:dyDescent="0.35">
      <c r="A11" s="8">
        <v>209</v>
      </c>
      <c r="B11" s="9" t="s">
        <v>12</v>
      </c>
      <c r="C11" s="7" t="s">
        <v>5</v>
      </c>
      <c r="D11" s="6" t="s">
        <v>159</v>
      </c>
    </row>
    <row r="12" spans="1:4" x14ac:dyDescent="0.35">
      <c r="A12" s="5">
        <v>210</v>
      </c>
      <c r="B12" s="9" t="s">
        <v>13</v>
      </c>
      <c r="C12" s="7" t="s">
        <v>5</v>
      </c>
      <c r="D12" s="6" t="s">
        <v>159</v>
      </c>
    </row>
    <row r="13" spans="1:4" x14ac:dyDescent="0.35">
      <c r="A13" s="5">
        <v>211</v>
      </c>
      <c r="B13" s="9" t="s">
        <v>14</v>
      </c>
      <c r="C13" s="7" t="s">
        <v>5</v>
      </c>
      <c r="D13" s="9" t="s">
        <v>160</v>
      </c>
    </row>
    <row r="14" spans="1:4" x14ac:dyDescent="0.35">
      <c r="A14" s="5">
        <v>212</v>
      </c>
      <c r="B14" s="9" t="s">
        <v>15</v>
      </c>
      <c r="C14" s="7" t="s">
        <v>5</v>
      </c>
      <c r="D14" s="6" t="s">
        <v>159</v>
      </c>
    </row>
    <row r="15" spans="1:4" x14ac:dyDescent="0.35">
      <c r="A15" s="5">
        <v>213</v>
      </c>
      <c r="B15" s="9" t="s">
        <v>16</v>
      </c>
      <c r="C15" s="7" t="s">
        <v>5</v>
      </c>
      <c r="D15" s="9" t="s">
        <v>158</v>
      </c>
    </row>
    <row r="16" spans="1:4" x14ac:dyDescent="0.35">
      <c r="A16" s="5">
        <v>301</v>
      </c>
      <c r="B16" s="6" t="s">
        <v>17</v>
      </c>
      <c r="C16" s="7" t="s">
        <v>5</v>
      </c>
      <c r="D16" s="6" t="s">
        <v>160</v>
      </c>
    </row>
    <row r="17" spans="1:4" x14ac:dyDescent="0.35">
      <c r="A17" s="5">
        <v>302</v>
      </c>
      <c r="B17" s="6" t="s">
        <v>18</v>
      </c>
      <c r="C17" s="7" t="s">
        <v>5</v>
      </c>
      <c r="D17" s="6" t="s">
        <v>158</v>
      </c>
    </row>
    <row r="18" spans="1:4" x14ac:dyDescent="0.35">
      <c r="A18" s="5">
        <v>303</v>
      </c>
      <c r="B18" s="6" t="s">
        <v>19</v>
      </c>
      <c r="C18" s="7" t="s">
        <v>5</v>
      </c>
      <c r="D18" s="6" t="s">
        <v>159</v>
      </c>
    </row>
    <row r="19" spans="1:4" x14ac:dyDescent="0.35">
      <c r="A19" s="5">
        <v>304</v>
      </c>
      <c r="B19" s="6" t="s">
        <v>20</v>
      </c>
      <c r="C19" s="7" t="s">
        <v>5</v>
      </c>
      <c r="D19" s="6" t="s">
        <v>158</v>
      </c>
    </row>
    <row r="20" spans="1:4" x14ac:dyDescent="0.35">
      <c r="A20" s="5">
        <v>305</v>
      </c>
      <c r="B20" s="6" t="s">
        <v>21</v>
      </c>
      <c r="C20" s="7" t="s">
        <v>5</v>
      </c>
      <c r="D20" s="6" t="s">
        <v>159</v>
      </c>
    </row>
    <row r="21" spans="1:4" x14ac:dyDescent="0.35">
      <c r="A21" s="5">
        <v>306</v>
      </c>
      <c r="B21" s="6" t="s">
        <v>3</v>
      </c>
      <c r="C21" s="7" t="s">
        <v>5</v>
      </c>
      <c r="D21" s="6" t="s">
        <v>159</v>
      </c>
    </row>
    <row r="22" spans="1:4" x14ac:dyDescent="0.35">
      <c r="A22" s="5">
        <v>307</v>
      </c>
      <c r="B22" s="6" t="s">
        <v>22</v>
      </c>
      <c r="C22" s="7" t="s">
        <v>5</v>
      </c>
      <c r="D22" s="6" t="s">
        <v>158</v>
      </c>
    </row>
    <row r="23" spans="1:4" x14ac:dyDescent="0.35">
      <c r="A23" s="5">
        <v>308</v>
      </c>
      <c r="B23" s="6" t="s">
        <v>23</v>
      </c>
      <c r="C23" s="7" t="s">
        <v>5</v>
      </c>
      <c r="D23" s="6" t="s">
        <v>158</v>
      </c>
    </row>
    <row r="24" spans="1:4" x14ac:dyDescent="0.35">
      <c r="A24" s="8">
        <v>309</v>
      </c>
      <c r="B24" s="9" t="s">
        <v>24</v>
      </c>
      <c r="C24" s="7" t="s">
        <v>5</v>
      </c>
      <c r="D24" s="9" t="s">
        <v>160</v>
      </c>
    </row>
    <row r="25" spans="1:4" x14ac:dyDescent="0.35">
      <c r="A25" s="8">
        <v>310</v>
      </c>
      <c r="B25" s="9" t="s">
        <v>25</v>
      </c>
      <c r="C25" s="7" t="s">
        <v>5</v>
      </c>
      <c r="D25" s="9" t="s">
        <v>158</v>
      </c>
    </row>
    <row r="26" spans="1:4" x14ac:dyDescent="0.35">
      <c r="A26" s="8">
        <v>311</v>
      </c>
      <c r="B26" s="9" t="s">
        <v>26</v>
      </c>
      <c r="C26" s="7" t="s">
        <v>5</v>
      </c>
      <c r="D26" s="9" t="s">
        <v>160</v>
      </c>
    </row>
    <row r="27" spans="1:4" x14ac:dyDescent="0.35">
      <c r="A27" s="8">
        <v>312</v>
      </c>
      <c r="B27" s="9" t="s">
        <v>27</v>
      </c>
      <c r="C27" s="7" t="s">
        <v>5</v>
      </c>
      <c r="D27" s="9" t="s">
        <v>158</v>
      </c>
    </row>
    <row r="28" spans="1:4" x14ac:dyDescent="0.35">
      <c r="A28" s="8">
        <v>313</v>
      </c>
      <c r="B28" s="9" t="s">
        <v>28</v>
      </c>
      <c r="C28" s="7" t="s">
        <v>5</v>
      </c>
      <c r="D28" s="9" t="s">
        <v>158</v>
      </c>
    </row>
    <row r="29" spans="1:4" x14ac:dyDescent="0.35">
      <c r="A29" s="8">
        <v>314</v>
      </c>
      <c r="B29" s="9" t="s">
        <v>29</v>
      </c>
      <c r="C29" s="7" t="s">
        <v>5</v>
      </c>
      <c r="D29" s="6" t="s">
        <v>159</v>
      </c>
    </row>
    <row r="30" spans="1:4" x14ac:dyDescent="0.35">
      <c r="A30" s="8">
        <v>315</v>
      </c>
      <c r="B30" s="9" t="s">
        <v>30</v>
      </c>
      <c r="C30" s="7" t="s">
        <v>5</v>
      </c>
      <c r="D30" s="6" t="s">
        <v>159</v>
      </c>
    </row>
    <row r="31" spans="1:4" x14ac:dyDescent="0.35">
      <c r="A31" s="8">
        <v>316</v>
      </c>
      <c r="B31" s="9" t="s">
        <v>31</v>
      </c>
      <c r="C31" s="7" t="s">
        <v>5</v>
      </c>
      <c r="D31" s="9" t="s">
        <v>160</v>
      </c>
    </row>
    <row r="32" spans="1:4" x14ac:dyDescent="0.35">
      <c r="A32" s="5">
        <v>317</v>
      </c>
      <c r="B32" s="9" t="s">
        <v>32</v>
      </c>
      <c r="C32" s="7" t="s">
        <v>5</v>
      </c>
      <c r="D32" s="9" t="s">
        <v>160</v>
      </c>
    </row>
    <row r="33" spans="1:4" x14ac:dyDescent="0.35">
      <c r="A33" s="5">
        <v>318</v>
      </c>
      <c r="B33" s="9" t="s">
        <v>33</v>
      </c>
      <c r="C33" s="7" t="s">
        <v>5</v>
      </c>
      <c r="D33" s="6" t="s">
        <v>159</v>
      </c>
    </row>
    <row r="34" spans="1:4" x14ac:dyDescent="0.35">
      <c r="A34" s="5">
        <v>319</v>
      </c>
      <c r="B34" s="9" t="s">
        <v>34</v>
      </c>
      <c r="C34" s="7" t="s">
        <v>5</v>
      </c>
      <c r="D34" s="6" t="s">
        <v>159</v>
      </c>
    </row>
    <row r="35" spans="1:4" x14ac:dyDescent="0.35">
      <c r="A35" s="5">
        <v>320</v>
      </c>
      <c r="B35" s="9" t="s">
        <v>35</v>
      </c>
      <c r="C35" s="7" t="s">
        <v>5</v>
      </c>
      <c r="D35" s="9" t="s">
        <v>160</v>
      </c>
    </row>
    <row r="36" spans="1:4" x14ac:dyDescent="0.35">
      <c r="A36" s="5">
        <v>330</v>
      </c>
      <c r="B36" s="6" t="s">
        <v>36</v>
      </c>
      <c r="C36" s="7" t="s">
        <v>161</v>
      </c>
      <c r="D36" s="6" t="s">
        <v>37</v>
      </c>
    </row>
    <row r="37" spans="1:4" x14ac:dyDescent="0.35">
      <c r="A37" s="5">
        <v>331</v>
      </c>
      <c r="B37" s="6" t="s">
        <v>38</v>
      </c>
      <c r="C37" s="7" t="s">
        <v>161</v>
      </c>
      <c r="D37" s="6" t="s">
        <v>37</v>
      </c>
    </row>
    <row r="38" spans="1:4" x14ac:dyDescent="0.35">
      <c r="A38" s="5">
        <v>332</v>
      </c>
      <c r="B38" s="6" t="s">
        <v>39</v>
      </c>
      <c r="C38" s="7" t="s">
        <v>161</v>
      </c>
      <c r="D38" s="6" t="s">
        <v>37</v>
      </c>
    </row>
    <row r="39" spans="1:4" x14ac:dyDescent="0.35">
      <c r="A39" s="5">
        <v>333</v>
      </c>
      <c r="B39" s="9" t="s">
        <v>40</v>
      </c>
      <c r="C39" s="7" t="s">
        <v>161</v>
      </c>
      <c r="D39" s="9" t="s">
        <v>37</v>
      </c>
    </row>
    <row r="40" spans="1:4" x14ac:dyDescent="0.35">
      <c r="A40" s="5">
        <v>334</v>
      </c>
      <c r="B40" s="9" t="s">
        <v>41</v>
      </c>
      <c r="C40" s="7" t="s">
        <v>161</v>
      </c>
      <c r="D40" s="9" t="s">
        <v>37</v>
      </c>
    </row>
    <row r="41" spans="1:4" x14ac:dyDescent="0.35">
      <c r="A41" s="5">
        <v>335</v>
      </c>
      <c r="B41" s="9" t="s">
        <v>42</v>
      </c>
      <c r="C41" s="7" t="s">
        <v>161</v>
      </c>
      <c r="D41" s="9" t="s">
        <v>37</v>
      </c>
    </row>
    <row r="42" spans="1:4" x14ac:dyDescent="0.35">
      <c r="A42" s="5">
        <v>336</v>
      </c>
      <c r="B42" s="9" t="s">
        <v>43</v>
      </c>
      <c r="C42" s="7" t="s">
        <v>161</v>
      </c>
      <c r="D42" s="9" t="s">
        <v>37</v>
      </c>
    </row>
    <row r="43" spans="1:4" x14ac:dyDescent="0.35">
      <c r="A43" s="8">
        <v>340</v>
      </c>
      <c r="B43" s="9" t="s">
        <v>44</v>
      </c>
      <c r="C43" s="7" t="s">
        <v>45</v>
      </c>
      <c r="D43" s="9" t="s">
        <v>162</v>
      </c>
    </row>
    <row r="44" spans="1:4" x14ac:dyDescent="0.35">
      <c r="A44" s="8">
        <v>341</v>
      </c>
      <c r="B44" s="9" t="s">
        <v>46</v>
      </c>
      <c r="C44" s="7" t="s">
        <v>45</v>
      </c>
      <c r="D44" s="9" t="s">
        <v>162</v>
      </c>
    </row>
    <row r="45" spans="1:4" x14ac:dyDescent="0.35">
      <c r="A45" s="5">
        <v>342</v>
      </c>
      <c r="B45" s="9" t="s">
        <v>47</v>
      </c>
      <c r="C45" s="7" t="s">
        <v>45</v>
      </c>
      <c r="D45" s="9" t="s">
        <v>162</v>
      </c>
    </row>
    <row r="46" spans="1:4" x14ac:dyDescent="0.35">
      <c r="A46" s="5">
        <v>343</v>
      </c>
      <c r="B46" s="9" t="s">
        <v>48</v>
      </c>
      <c r="C46" s="7" t="s">
        <v>45</v>
      </c>
      <c r="D46" s="9" t="s">
        <v>162</v>
      </c>
    </row>
    <row r="47" spans="1:4" x14ac:dyDescent="0.35">
      <c r="A47" s="5">
        <v>344</v>
      </c>
      <c r="B47" s="9" t="s">
        <v>49</v>
      </c>
      <c r="C47" s="7" t="s">
        <v>45</v>
      </c>
      <c r="D47" s="9" t="s">
        <v>162</v>
      </c>
    </row>
    <row r="48" spans="1:4" x14ac:dyDescent="0.35">
      <c r="A48" s="5">
        <v>350</v>
      </c>
      <c r="B48" s="6" t="s">
        <v>50</v>
      </c>
      <c r="C48" s="7" t="s">
        <v>45</v>
      </c>
      <c r="D48" s="6" t="s">
        <v>162</v>
      </c>
    </row>
    <row r="49" spans="1:4" x14ac:dyDescent="0.35">
      <c r="A49" s="5">
        <v>351</v>
      </c>
      <c r="B49" s="6" t="s">
        <v>51</v>
      </c>
      <c r="C49" s="7" t="s">
        <v>45</v>
      </c>
      <c r="D49" s="6" t="s">
        <v>162</v>
      </c>
    </row>
    <row r="50" spans="1:4" x14ac:dyDescent="0.35">
      <c r="A50" s="8">
        <v>352</v>
      </c>
      <c r="B50" s="9" t="s">
        <v>52</v>
      </c>
      <c r="C50" s="7" t="s">
        <v>45</v>
      </c>
      <c r="D50" s="9" t="s">
        <v>162</v>
      </c>
    </row>
    <row r="51" spans="1:4" x14ac:dyDescent="0.35">
      <c r="A51" s="8">
        <v>353</v>
      </c>
      <c r="B51" s="9" t="s">
        <v>53</v>
      </c>
      <c r="C51" s="7" t="s">
        <v>45</v>
      </c>
      <c r="D51" s="9" t="s">
        <v>162</v>
      </c>
    </row>
    <row r="52" spans="1:4" x14ac:dyDescent="0.35">
      <c r="A52" s="5">
        <v>354</v>
      </c>
      <c r="B52" s="9" t="s">
        <v>54</v>
      </c>
      <c r="C52" s="7" t="s">
        <v>45</v>
      </c>
      <c r="D52" s="9" t="s">
        <v>162</v>
      </c>
    </row>
    <row r="53" spans="1:4" x14ac:dyDescent="0.35">
      <c r="A53" s="5">
        <v>355</v>
      </c>
      <c r="B53" s="9" t="s">
        <v>55</v>
      </c>
      <c r="C53" s="7" t="s">
        <v>45</v>
      </c>
      <c r="D53" s="9" t="s">
        <v>162</v>
      </c>
    </row>
    <row r="54" spans="1:4" x14ac:dyDescent="0.35">
      <c r="A54" s="5">
        <v>356</v>
      </c>
      <c r="B54" s="9" t="s">
        <v>56</v>
      </c>
      <c r="C54" s="7" t="s">
        <v>45</v>
      </c>
      <c r="D54" s="9" t="s">
        <v>162</v>
      </c>
    </row>
    <row r="55" spans="1:4" x14ac:dyDescent="0.35">
      <c r="A55" s="5">
        <v>357</v>
      </c>
      <c r="B55" s="9" t="s">
        <v>57</v>
      </c>
      <c r="C55" s="7" t="s">
        <v>45</v>
      </c>
      <c r="D55" s="9" t="s">
        <v>162</v>
      </c>
    </row>
    <row r="56" spans="1:4" x14ac:dyDescent="0.35">
      <c r="A56" s="5">
        <v>358</v>
      </c>
      <c r="B56" s="9" t="s">
        <v>58</v>
      </c>
      <c r="C56" s="7" t="s">
        <v>45</v>
      </c>
      <c r="D56" s="9" t="s">
        <v>162</v>
      </c>
    </row>
    <row r="57" spans="1:4" x14ac:dyDescent="0.35">
      <c r="A57" s="5">
        <v>359</v>
      </c>
      <c r="B57" s="9" t="s">
        <v>59</v>
      </c>
      <c r="C57" s="7" t="s">
        <v>45</v>
      </c>
      <c r="D57" s="9" t="s">
        <v>162</v>
      </c>
    </row>
    <row r="58" spans="1:4" x14ac:dyDescent="0.35">
      <c r="A58" s="5">
        <v>370</v>
      </c>
      <c r="B58" s="6" t="s">
        <v>60</v>
      </c>
      <c r="C58" s="7" t="s">
        <v>45</v>
      </c>
      <c r="D58" s="6" t="s">
        <v>163</v>
      </c>
    </row>
    <row r="59" spans="1:4" x14ac:dyDescent="0.35">
      <c r="A59" s="8">
        <v>371</v>
      </c>
      <c r="B59" s="6" t="s">
        <v>61</v>
      </c>
      <c r="C59" s="7" t="s">
        <v>45</v>
      </c>
      <c r="D59" s="6" t="s">
        <v>163</v>
      </c>
    </row>
    <row r="60" spans="1:4" x14ac:dyDescent="0.35">
      <c r="A60" s="8">
        <v>372</v>
      </c>
      <c r="B60" s="9" t="s">
        <v>62</v>
      </c>
      <c r="C60" s="7" t="s">
        <v>45</v>
      </c>
      <c r="D60" s="9" t="s">
        <v>163</v>
      </c>
    </row>
    <row r="61" spans="1:4" x14ac:dyDescent="0.35">
      <c r="A61" s="8">
        <v>373</v>
      </c>
      <c r="B61" s="9" t="s">
        <v>63</v>
      </c>
      <c r="C61" s="7" t="s">
        <v>45</v>
      </c>
      <c r="D61" s="9" t="s">
        <v>163</v>
      </c>
    </row>
    <row r="62" spans="1:4" x14ac:dyDescent="0.35">
      <c r="A62" s="8">
        <v>380</v>
      </c>
      <c r="B62" s="6" t="s">
        <v>64</v>
      </c>
      <c r="C62" s="7" t="s">
        <v>45</v>
      </c>
      <c r="D62" s="6" t="s">
        <v>162</v>
      </c>
    </row>
    <row r="63" spans="1:4" x14ac:dyDescent="0.35">
      <c r="A63" s="5">
        <v>381</v>
      </c>
      <c r="B63" s="6" t="s">
        <v>65</v>
      </c>
      <c r="C63" s="7" t="s">
        <v>45</v>
      </c>
      <c r="D63" s="6" t="s">
        <v>162</v>
      </c>
    </row>
    <row r="64" spans="1:4" x14ac:dyDescent="0.35">
      <c r="A64" s="5">
        <v>382</v>
      </c>
      <c r="B64" s="9" t="s">
        <v>66</v>
      </c>
      <c r="C64" s="7" t="s">
        <v>45</v>
      </c>
      <c r="D64" s="9" t="s">
        <v>162</v>
      </c>
    </row>
    <row r="65" spans="1:4" x14ac:dyDescent="0.35">
      <c r="A65" s="5">
        <v>383</v>
      </c>
      <c r="B65" s="9" t="s">
        <v>67</v>
      </c>
      <c r="C65" s="7" t="s">
        <v>45</v>
      </c>
      <c r="D65" s="9" t="s">
        <v>162</v>
      </c>
    </row>
    <row r="66" spans="1:4" x14ac:dyDescent="0.35">
      <c r="A66" s="5">
        <v>384</v>
      </c>
      <c r="B66" s="9" t="s">
        <v>68</v>
      </c>
      <c r="C66" s="7" t="s">
        <v>45</v>
      </c>
      <c r="D66" s="9" t="s">
        <v>162</v>
      </c>
    </row>
    <row r="67" spans="1:4" x14ac:dyDescent="0.35">
      <c r="A67" s="5">
        <v>390</v>
      </c>
      <c r="B67" s="6" t="s">
        <v>69</v>
      </c>
      <c r="C67" s="7" t="s">
        <v>45</v>
      </c>
      <c r="D67" s="6" t="s">
        <v>45</v>
      </c>
    </row>
    <row r="68" spans="1:4" x14ac:dyDescent="0.35">
      <c r="A68" s="5">
        <v>391</v>
      </c>
      <c r="B68" s="9" t="s">
        <v>70</v>
      </c>
      <c r="C68" s="7" t="s">
        <v>45</v>
      </c>
      <c r="D68" s="6" t="s">
        <v>45</v>
      </c>
    </row>
    <row r="69" spans="1:4" x14ac:dyDescent="0.35">
      <c r="A69" s="5">
        <v>392</v>
      </c>
      <c r="B69" s="9" t="s">
        <v>71</v>
      </c>
      <c r="C69" s="7" t="s">
        <v>45</v>
      </c>
      <c r="D69" s="6" t="s">
        <v>45</v>
      </c>
    </row>
    <row r="70" spans="1:4" x14ac:dyDescent="0.35">
      <c r="A70" s="5">
        <v>393</v>
      </c>
      <c r="B70" s="9" t="s">
        <v>72</v>
      </c>
      <c r="C70" s="7" t="s">
        <v>45</v>
      </c>
      <c r="D70" s="6" t="s">
        <v>45</v>
      </c>
    </row>
    <row r="71" spans="1:4" x14ac:dyDescent="0.35">
      <c r="A71" s="5">
        <v>394</v>
      </c>
      <c r="B71" s="9" t="s">
        <v>73</v>
      </c>
      <c r="C71" s="7" t="s">
        <v>45</v>
      </c>
      <c r="D71" s="6" t="s">
        <v>45</v>
      </c>
    </row>
    <row r="72" spans="1:4" x14ac:dyDescent="0.35">
      <c r="A72" s="5">
        <v>420</v>
      </c>
      <c r="B72" s="9" t="s">
        <v>74</v>
      </c>
      <c r="C72" s="7" t="s">
        <v>161</v>
      </c>
      <c r="D72" s="6" t="s">
        <v>75</v>
      </c>
    </row>
    <row r="73" spans="1:4" x14ac:dyDescent="0.35">
      <c r="A73" s="5">
        <v>800</v>
      </c>
      <c r="B73" s="6" t="s">
        <v>76</v>
      </c>
      <c r="C73" s="7" t="s">
        <v>161</v>
      </c>
      <c r="D73" s="6" t="s">
        <v>75</v>
      </c>
    </row>
    <row r="74" spans="1:4" x14ac:dyDescent="0.35">
      <c r="A74" s="5">
        <v>801</v>
      </c>
      <c r="B74" s="6" t="s">
        <v>77</v>
      </c>
      <c r="C74" s="7" t="s">
        <v>161</v>
      </c>
      <c r="D74" s="6" t="s">
        <v>75</v>
      </c>
    </row>
    <row r="75" spans="1:4" x14ac:dyDescent="0.35">
      <c r="A75" s="8">
        <v>802</v>
      </c>
      <c r="B75" s="9" t="s">
        <v>78</v>
      </c>
      <c r="C75" s="7" t="s">
        <v>161</v>
      </c>
      <c r="D75" s="6" t="s">
        <v>75</v>
      </c>
    </row>
    <row r="76" spans="1:4" x14ac:dyDescent="0.35">
      <c r="A76" s="8">
        <v>803</v>
      </c>
      <c r="B76" s="9" t="s">
        <v>79</v>
      </c>
      <c r="C76" s="7" t="s">
        <v>161</v>
      </c>
      <c r="D76" s="6" t="s">
        <v>75</v>
      </c>
    </row>
    <row r="77" spans="1:4" x14ac:dyDescent="0.35">
      <c r="A77" s="8">
        <v>805</v>
      </c>
      <c r="B77" s="9" t="s">
        <v>80</v>
      </c>
      <c r="C77" s="7" t="s">
        <v>45</v>
      </c>
      <c r="D77" s="6" t="s">
        <v>45</v>
      </c>
    </row>
    <row r="78" spans="1:4" x14ac:dyDescent="0.35">
      <c r="A78" s="8">
        <v>806</v>
      </c>
      <c r="B78" s="9" t="s">
        <v>81</v>
      </c>
      <c r="C78" s="7" t="s">
        <v>45</v>
      </c>
      <c r="D78" s="6" t="s">
        <v>45</v>
      </c>
    </row>
    <row r="79" spans="1:4" x14ac:dyDescent="0.35">
      <c r="A79" s="8">
        <v>807</v>
      </c>
      <c r="B79" s="9" t="s">
        <v>82</v>
      </c>
      <c r="C79" s="7" t="s">
        <v>45</v>
      </c>
      <c r="D79" s="6" t="s">
        <v>45</v>
      </c>
    </row>
    <row r="80" spans="1:4" x14ac:dyDescent="0.35">
      <c r="A80" s="8">
        <v>808</v>
      </c>
      <c r="B80" s="9" t="s">
        <v>83</v>
      </c>
      <c r="C80" s="7" t="s">
        <v>45</v>
      </c>
      <c r="D80" s="6" t="s">
        <v>45</v>
      </c>
    </row>
    <row r="81" spans="1:4" x14ac:dyDescent="0.35">
      <c r="A81" s="8">
        <v>810</v>
      </c>
      <c r="B81" s="9" t="s">
        <v>84</v>
      </c>
      <c r="C81" s="7" t="s">
        <v>45</v>
      </c>
      <c r="D81" s="9" t="s">
        <v>163</v>
      </c>
    </row>
    <row r="82" spans="1:4" x14ac:dyDescent="0.35">
      <c r="A82" s="8">
        <v>811</v>
      </c>
      <c r="B82" s="6" t="s">
        <v>85</v>
      </c>
      <c r="C82" s="7" t="s">
        <v>45</v>
      </c>
      <c r="D82" s="6" t="s">
        <v>163</v>
      </c>
    </row>
    <row r="83" spans="1:4" x14ac:dyDescent="0.35">
      <c r="A83" s="5">
        <v>812</v>
      </c>
      <c r="B83" s="9" t="s">
        <v>86</v>
      </c>
      <c r="C83" s="7" t="s">
        <v>45</v>
      </c>
      <c r="D83" s="9" t="s">
        <v>163</v>
      </c>
    </row>
    <row r="84" spans="1:4" x14ac:dyDescent="0.35">
      <c r="A84" s="5">
        <v>813</v>
      </c>
      <c r="B84" s="9" t="s">
        <v>87</v>
      </c>
      <c r="C84" s="7" t="s">
        <v>45</v>
      </c>
      <c r="D84" s="9" t="s">
        <v>163</v>
      </c>
    </row>
    <row r="85" spans="1:4" x14ac:dyDescent="0.35">
      <c r="A85" s="5">
        <v>815</v>
      </c>
      <c r="B85" s="9" t="s">
        <v>88</v>
      </c>
      <c r="C85" s="7" t="s">
        <v>45</v>
      </c>
      <c r="D85" s="6" t="s">
        <v>45</v>
      </c>
    </row>
    <row r="86" spans="1:4" x14ac:dyDescent="0.35">
      <c r="A86" s="5">
        <v>816</v>
      </c>
      <c r="B86" s="9" t="s">
        <v>89</v>
      </c>
      <c r="C86" s="7" t="s">
        <v>45</v>
      </c>
      <c r="D86" s="9" t="s">
        <v>163</v>
      </c>
    </row>
    <row r="87" spans="1:4" x14ac:dyDescent="0.35">
      <c r="A87" s="5">
        <v>821</v>
      </c>
      <c r="B87" s="9" t="s">
        <v>90</v>
      </c>
      <c r="C87" s="7" t="s">
        <v>5</v>
      </c>
      <c r="D87" s="9" t="s">
        <v>158</v>
      </c>
    </row>
    <row r="88" spans="1:4" x14ac:dyDescent="0.35">
      <c r="A88" s="5">
        <v>822</v>
      </c>
      <c r="B88" s="6" t="s">
        <v>91</v>
      </c>
      <c r="C88" s="7" t="s">
        <v>5</v>
      </c>
      <c r="D88" s="6" t="s">
        <v>158</v>
      </c>
    </row>
    <row r="89" spans="1:4" x14ac:dyDescent="0.35">
      <c r="A89" s="5">
        <v>823</v>
      </c>
      <c r="B89" s="6" t="s">
        <v>92</v>
      </c>
      <c r="C89" s="7" t="s">
        <v>5</v>
      </c>
      <c r="D89" s="6" t="s">
        <v>158</v>
      </c>
    </row>
    <row r="90" spans="1:4" x14ac:dyDescent="0.35">
      <c r="A90" s="5">
        <v>825</v>
      </c>
      <c r="B90" s="6" t="s">
        <v>93</v>
      </c>
      <c r="C90" s="7" t="s">
        <v>5</v>
      </c>
      <c r="D90" s="6" t="s">
        <v>158</v>
      </c>
    </row>
    <row r="91" spans="1:4" x14ac:dyDescent="0.35">
      <c r="A91" s="5">
        <v>826</v>
      </c>
      <c r="B91" s="9" t="s">
        <v>94</v>
      </c>
      <c r="C91" s="7" t="s">
        <v>5</v>
      </c>
      <c r="D91" s="9" t="s">
        <v>158</v>
      </c>
    </row>
    <row r="92" spans="1:4" x14ac:dyDescent="0.35">
      <c r="A92" s="5">
        <v>830</v>
      </c>
      <c r="B92" s="6" t="s">
        <v>95</v>
      </c>
      <c r="C92" s="7" t="s">
        <v>161</v>
      </c>
      <c r="D92" s="6" t="s">
        <v>163</v>
      </c>
    </row>
    <row r="93" spans="1:4" x14ac:dyDescent="0.35">
      <c r="A93" s="8">
        <v>831</v>
      </c>
      <c r="B93" s="6" t="s">
        <v>96</v>
      </c>
      <c r="C93" s="7" t="s">
        <v>161</v>
      </c>
      <c r="D93" s="6" t="s">
        <v>163</v>
      </c>
    </row>
    <row r="94" spans="1:4" x14ac:dyDescent="0.35">
      <c r="A94" s="5">
        <v>838</v>
      </c>
      <c r="B94" s="9" t="s">
        <v>97</v>
      </c>
      <c r="C94" s="7" t="s">
        <v>161</v>
      </c>
      <c r="D94" s="6" t="s">
        <v>75</v>
      </c>
    </row>
    <row r="95" spans="1:4" x14ac:dyDescent="0.35">
      <c r="A95" s="5">
        <v>839</v>
      </c>
      <c r="B95" s="9" t="s">
        <v>190</v>
      </c>
      <c r="C95" s="7" t="s">
        <v>161</v>
      </c>
      <c r="D95" s="6" t="s">
        <v>75</v>
      </c>
    </row>
    <row r="96" spans="1:4" x14ac:dyDescent="0.35">
      <c r="A96" s="5">
        <v>840</v>
      </c>
      <c r="B96" s="6" t="s">
        <v>98</v>
      </c>
      <c r="C96" s="7" t="s">
        <v>45</v>
      </c>
      <c r="D96" s="6" t="s">
        <v>45</v>
      </c>
    </row>
    <row r="97" spans="1:4" x14ac:dyDescent="0.35">
      <c r="A97" s="5">
        <v>841</v>
      </c>
      <c r="B97" s="6" t="s">
        <v>99</v>
      </c>
      <c r="C97" s="7" t="s">
        <v>45</v>
      </c>
      <c r="D97" s="6" t="s">
        <v>45</v>
      </c>
    </row>
    <row r="98" spans="1:4" x14ac:dyDescent="0.35">
      <c r="A98" s="5">
        <v>845</v>
      </c>
      <c r="B98" s="6" t="s">
        <v>100</v>
      </c>
      <c r="C98" s="7" t="s">
        <v>5</v>
      </c>
      <c r="D98" s="6" t="s">
        <v>159</v>
      </c>
    </row>
    <row r="99" spans="1:4" x14ac:dyDescent="0.35">
      <c r="A99" s="8">
        <v>846</v>
      </c>
      <c r="B99" s="6" t="s">
        <v>101</v>
      </c>
      <c r="C99" s="7" t="s">
        <v>5</v>
      </c>
      <c r="D99" s="6" t="s">
        <v>159</v>
      </c>
    </row>
    <row r="100" spans="1:4" x14ac:dyDescent="0.35">
      <c r="A100" s="8">
        <v>850</v>
      </c>
      <c r="B100" s="9" t="s">
        <v>102</v>
      </c>
      <c r="C100" s="7" t="s">
        <v>5</v>
      </c>
      <c r="D100" s="6" t="s">
        <v>159</v>
      </c>
    </row>
    <row r="101" spans="1:4" x14ac:dyDescent="0.35">
      <c r="A101" s="5">
        <v>851</v>
      </c>
      <c r="B101" s="9" t="s">
        <v>103</v>
      </c>
      <c r="C101" s="7" t="s">
        <v>5</v>
      </c>
      <c r="D101" s="6" t="s">
        <v>159</v>
      </c>
    </row>
    <row r="102" spans="1:4" x14ac:dyDescent="0.35">
      <c r="A102" s="5">
        <v>852</v>
      </c>
      <c r="B102" s="9" t="s">
        <v>104</v>
      </c>
      <c r="C102" s="7" t="s">
        <v>5</v>
      </c>
      <c r="D102" s="6" t="s">
        <v>159</v>
      </c>
    </row>
    <row r="103" spans="1:4" x14ac:dyDescent="0.35">
      <c r="A103" s="5">
        <v>855</v>
      </c>
      <c r="B103" s="9" t="s">
        <v>105</v>
      </c>
      <c r="C103" s="7" t="s">
        <v>161</v>
      </c>
      <c r="D103" s="9" t="s">
        <v>163</v>
      </c>
    </row>
    <row r="104" spans="1:4" x14ac:dyDescent="0.35">
      <c r="A104" s="5">
        <v>856</v>
      </c>
      <c r="B104" s="9" t="s">
        <v>106</v>
      </c>
      <c r="C104" s="7" t="s">
        <v>161</v>
      </c>
      <c r="D104" s="9" t="s">
        <v>163</v>
      </c>
    </row>
    <row r="105" spans="1:4" x14ac:dyDescent="0.35">
      <c r="A105" s="5">
        <v>857</v>
      </c>
      <c r="B105" s="9" t="s">
        <v>107</v>
      </c>
      <c r="C105" s="7" t="s">
        <v>161</v>
      </c>
      <c r="D105" s="9" t="s">
        <v>163</v>
      </c>
    </row>
    <row r="106" spans="1:4" x14ac:dyDescent="0.35">
      <c r="A106" s="5">
        <v>860</v>
      </c>
      <c r="B106" s="9" t="s">
        <v>108</v>
      </c>
      <c r="C106" s="7" t="s">
        <v>161</v>
      </c>
      <c r="D106" s="9" t="s">
        <v>37</v>
      </c>
    </row>
    <row r="107" spans="1:4" x14ac:dyDescent="0.35">
      <c r="A107" s="5">
        <v>861</v>
      </c>
      <c r="B107" s="9" t="s">
        <v>109</v>
      </c>
      <c r="C107" s="7" t="s">
        <v>161</v>
      </c>
      <c r="D107" s="9" t="s">
        <v>37</v>
      </c>
    </row>
    <row r="108" spans="1:4" x14ac:dyDescent="0.35">
      <c r="A108" s="8">
        <v>865</v>
      </c>
      <c r="B108" s="9" t="s">
        <v>110</v>
      </c>
      <c r="C108" s="7" t="s">
        <v>161</v>
      </c>
      <c r="D108" s="6" t="s">
        <v>75</v>
      </c>
    </row>
    <row r="109" spans="1:4" x14ac:dyDescent="0.35">
      <c r="A109" s="8">
        <v>866</v>
      </c>
      <c r="B109" s="9" t="s">
        <v>111</v>
      </c>
      <c r="C109" s="7" t="s">
        <v>161</v>
      </c>
      <c r="D109" s="6" t="s">
        <v>75</v>
      </c>
    </row>
    <row r="110" spans="1:4" x14ac:dyDescent="0.35">
      <c r="A110" s="8">
        <v>867</v>
      </c>
      <c r="B110" s="6" t="s">
        <v>112</v>
      </c>
      <c r="C110" s="7" t="s">
        <v>5</v>
      </c>
      <c r="D110" s="6" t="s">
        <v>158</v>
      </c>
    </row>
    <row r="111" spans="1:4" x14ac:dyDescent="0.35">
      <c r="A111" s="8">
        <v>868</v>
      </c>
      <c r="B111" s="9" t="s">
        <v>113</v>
      </c>
      <c r="C111" s="7" t="s">
        <v>5</v>
      </c>
      <c r="D111" s="9" t="s">
        <v>158</v>
      </c>
    </row>
    <row r="112" spans="1:4" x14ac:dyDescent="0.35">
      <c r="A112" s="5">
        <v>869</v>
      </c>
      <c r="B112" s="9" t="s">
        <v>114</v>
      </c>
      <c r="C112" s="7" t="s">
        <v>5</v>
      </c>
      <c r="D112" s="9" t="s">
        <v>158</v>
      </c>
    </row>
    <row r="113" spans="1:4" x14ac:dyDescent="0.35">
      <c r="A113" s="5">
        <v>870</v>
      </c>
      <c r="B113" s="9" t="s">
        <v>115</v>
      </c>
      <c r="C113" s="7" t="s">
        <v>5</v>
      </c>
      <c r="D113" s="9" t="s">
        <v>158</v>
      </c>
    </row>
    <row r="114" spans="1:4" x14ac:dyDescent="0.35">
      <c r="A114" s="5">
        <v>871</v>
      </c>
      <c r="B114" s="9" t="s">
        <v>116</v>
      </c>
      <c r="C114" s="7" t="s">
        <v>5</v>
      </c>
      <c r="D114" s="9" t="s">
        <v>158</v>
      </c>
    </row>
    <row r="115" spans="1:4" x14ac:dyDescent="0.35">
      <c r="A115" s="5">
        <v>872</v>
      </c>
      <c r="B115" s="9" t="s">
        <v>117</v>
      </c>
      <c r="C115" s="7" t="s">
        <v>5</v>
      </c>
      <c r="D115" s="9" t="s">
        <v>158</v>
      </c>
    </row>
    <row r="116" spans="1:4" x14ac:dyDescent="0.35">
      <c r="A116" s="5">
        <v>873</v>
      </c>
      <c r="B116" s="6" t="s">
        <v>118</v>
      </c>
      <c r="C116" s="7" t="s">
        <v>5</v>
      </c>
      <c r="D116" s="6" t="s">
        <v>160</v>
      </c>
    </row>
    <row r="117" spans="1:4" x14ac:dyDescent="0.35">
      <c r="A117" s="5">
        <v>874</v>
      </c>
      <c r="B117" s="9" t="s">
        <v>119</v>
      </c>
      <c r="C117" s="7" t="s">
        <v>5</v>
      </c>
      <c r="D117" s="9" t="s">
        <v>160</v>
      </c>
    </row>
    <row r="118" spans="1:4" x14ac:dyDescent="0.35">
      <c r="A118" s="5">
        <v>876</v>
      </c>
      <c r="B118" s="6" t="s">
        <v>120</v>
      </c>
      <c r="C118" s="7" t="s">
        <v>45</v>
      </c>
      <c r="D118" s="6" t="s">
        <v>162</v>
      </c>
    </row>
    <row r="119" spans="1:4" x14ac:dyDescent="0.35">
      <c r="A119" s="5">
        <v>877</v>
      </c>
      <c r="B119" s="9" t="s">
        <v>121</v>
      </c>
      <c r="C119" s="7" t="s">
        <v>45</v>
      </c>
      <c r="D119" s="9" t="s">
        <v>162</v>
      </c>
    </row>
    <row r="120" spans="1:4" x14ac:dyDescent="0.35">
      <c r="A120" s="5">
        <v>878</v>
      </c>
      <c r="B120" s="6" t="s">
        <v>122</v>
      </c>
      <c r="C120" s="7" t="s">
        <v>161</v>
      </c>
      <c r="D120" s="6" t="s">
        <v>75</v>
      </c>
    </row>
    <row r="121" spans="1:4" x14ac:dyDescent="0.35">
      <c r="A121" s="5">
        <v>879</v>
      </c>
      <c r="B121" s="9" t="s">
        <v>123</v>
      </c>
      <c r="C121" s="7" t="s">
        <v>161</v>
      </c>
      <c r="D121" s="6" t="s">
        <v>75</v>
      </c>
    </row>
    <row r="122" spans="1:4" x14ac:dyDescent="0.35">
      <c r="A122" s="5">
        <v>880</v>
      </c>
      <c r="B122" s="9" t="s">
        <v>124</v>
      </c>
      <c r="C122" s="7" t="s">
        <v>161</v>
      </c>
      <c r="D122" s="6" t="s">
        <v>75</v>
      </c>
    </row>
    <row r="123" spans="1:4" x14ac:dyDescent="0.35">
      <c r="A123" s="8">
        <v>881</v>
      </c>
      <c r="B123" s="6" t="s">
        <v>125</v>
      </c>
      <c r="C123" s="7" t="s">
        <v>5</v>
      </c>
      <c r="D123" s="6" t="s">
        <v>160</v>
      </c>
    </row>
    <row r="124" spans="1:4" x14ac:dyDescent="0.35">
      <c r="A124" s="8">
        <v>882</v>
      </c>
      <c r="B124" s="9" t="s">
        <v>126</v>
      </c>
      <c r="C124" s="7" t="s">
        <v>5</v>
      </c>
      <c r="D124" s="9" t="s">
        <v>160</v>
      </c>
    </row>
    <row r="125" spans="1:4" x14ac:dyDescent="0.35">
      <c r="A125" s="8">
        <v>883</v>
      </c>
      <c r="B125" s="9" t="s">
        <v>127</v>
      </c>
      <c r="C125" s="7" t="s">
        <v>5</v>
      </c>
      <c r="D125" s="9" t="s">
        <v>160</v>
      </c>
    </row>
    <row r="126" spans="1:4" x14ac:dyDescent="0.35">
      <c r="A126" s="8">
        <v>884</v>
      </c>
      <c r="B126" s="9" t="s">
        <v>128</v>
      </c>
      <c r="C126" s="7" t="s">
        <v>161</v>
      </c>
      <c r="D126" s="9" t="s">
        <v>37</v>
      </c>
    </row>
    <row r="127" spans="1:4" x14ac:dyDescent="0.35">
      <c r="A127" s="8">
        <v>885</v>
      </c>
      <c r="B127" s="9" t="s">
        <v>129</v>
      </c>
      <c r="C127" s="7" t="s">
        <v>161</v>
      </c>
      <c r="D127" s="9" t="s">
        <v>37</v>
      </c>
    </row>
    <row r="128" spans="1:4" x14ac:dyDescent="0.35">
      <c r="A128" s="8">
        <v>886</v>
      </c>
      <c r="B128" s="9" t="s">
        <v>130</v>
      </c>
      <c r="C128" s="7" t="s">
        <v>5</v>
      </c>
      <c r="D128" s="6" t="s">
        <v>159</v>
      </c>
    </row>
    <row r="129" spans="1:4" x14ac:dyDescent="0.35">
      <c r="A129" s="8">
        <v>887</v>
      </c>
      <c r="B129" s="9" t="s">
        <v>131</v>
      </c>
      <c r="C129" s="7" t="s">
        <v>5</v>
      </c>
      <c r="D129" s="6" t="s">
        <v>159</v>
      </c>
    </row>
    <row r="130" spans="1:4" x14ac:dyDescent="0.35">
      <c r="A130" s="8">
        <v>888</v>
      </c>
      <c r="B130" s="9" t="s">
        <v>132</v>
      </c>
      <c r="C130" s="7" t="s">
        <v>45</v>
      </c>
      <c r="D130" s="9" t="s">
        <v>162</v>
      </c>
    </row>
    <row r="131" spans="1:4" x14ac:dyDescent="0.35">
      <c r="A131" s="5">
        <v>889</v>
      </c>
      <c r="B131" s="6" t="s">
        <v>133</v>
      </c>
      <c r="C131" s="7" t="s">
        <v>45</v>
      </c>
      <c r="D131" s="6" t="s">
        <v>162</v>
      </c>
    </row>
    <row r="132" spans="1:4" x14ac:dyDescent="0.35">
      <c r="A132" s="5">
        <v>890</v>
      </c>
      <c r="B132" s="6" t="s">
        <v>134</v>
      </c>
      <c r="C132" s="7" t="s">
        <v>45</v>
      </c>
      <c r="D132" s="6" t="s">
        <v>162</v>
      </c>
    </row>
    <row r="133" spans="1:4" x14ac:dyDescent="0.35">
      <c r="A133" s="5">
        <v>891</v>
      </c>
      <c r="B133" s="9" t="s">
        <v>135</v>
      </c>
      <c r="C133" s="7" t="s">
        <v>161</v>
      </c>
      <c r="D133" s="9" t="s">
        <v>163</v>
      </c>
    </row>
    <row r="134" spans="1:4" x14ac:dyDescent="0.35">
      <c r="A134" s="5">
        <v>892</v>
      </c>
      <c r="B134" s="9" t="s">
        <v>136</v>
      </c>
      <c r="C134" s="7" t="s">
        <v>161</v>
      </c>
      <c r="D134" s="9" t="s">
        <v>163</v>
      </c>
    </row>
    <row r="135" spans="1:4" x14ac:dyDescent="0.35">
      <c r="A135" s="5">
        <v>893</v>
      </c>
      <c r="B135" s="9" t="s">
        <v>137</v>
      </c>
      <c r="C135" s="7" t="s">
        <v>161</v>
      </c>
      <c r="D135" s="9" t="s">
        <v>37</v>
      </c>
    </row>
    <row r="136" spans="1:4" x14ac:dyDescent="0.35">
      <c r="A136" s="5">
        <v>894</v>
      </c>
      <c r="B136" s="9" t="s">
        <v>138</v>
      </c>
      <c r="C136" s="7" t="s">
        <v>161</v>
      </c>
      <c r="D136" s="9" t="s">
        <v>37</v>
      </c>
    </row>
    <row r="137" spans="1:4" x14ac:dyDescent="0.35">
      <c r="A137" s="5">
        <v>895</v>
      </c>
      <c r="B137" s="6" t="s">
        <v>139</v>
      </c>
      <c r="C137" s="7" t="s">
        <v>45</v>
      </c>
      <c r="D137" s="6" t="s">
        <v>37</v>
      </c>
    </row>
    <row r="138" spans="1:4" x14ac:dyDescent="0.35">
      <c r="A138" s="5">
        <v>896</v>
      </c>
      <c r="B138" s="6" t="s">
        <v>140</v>
      </c>
      <c r="C138" s="7" t="s">
        <v>45</v>
      </c>
      <c r="D138" s="6" t="s">
        <v>37</v>
      </c>
    </row>
    <row r="139" spans="1:4" x14ac:dyDescent="0.35">
      <c r="A139" s="5">
        <v>908</v>
      </c>
      <c r="B139" s="6" t="s">
        <v>141</v>
      </c>
      <c r="C139" s="7" t="s">
        <v>161</v>
      </c>
      <c r="D139" s="6" t="s">
        <v>75</v>
      </c>
    </row>
    <row r="140" spans="1:4" x14ac:dyDescent="0.35">
      <c r="A140" s="5">
        <v>909</v>
      </c>
      <c r="B140" s="6" t="s">
        <v>142</v>
      </c>
      <c r="C140" s="7" t="s">
        <v>45</v>
      </c>
      <c r="D140" s="6" t="s">
        <v>45</v>
      </c>
    </row>
    <row r="141" spans="1:4" x14ac:dyDescent="0.35">
      <c r="A141" s="5">
        <v>916</v>
      </c>
      <c r="B141" s="6" t="s">
        <v>143</v>
      </c>
      <c r="C141" s="7" t="s">
        <v>161</v>
      </c>
      <c r="D141" s="6" t="s">
        <v>75</v>
      </c>
    </row>
    <row r="142" spans="1:4" x14ac:dyDescent="0.35">
      <c r="A142" s="8">
        <v>919</v>
      </c>
      <c r="B142" s="9" t="s">
        <v>144</v>
      </c>
      <c r="C142" s="7" t="s">
        <v>5</v>
      </c>
      <c r="D142" s="9" t="s">
        <v>158</v>
      </c>
    </row>
    <row r="143" spans="1:4" x14ac:dyDescent="0.35">
      <c r="A143" s="8">
        <v>921</v>
      </c>
      <c r="B143" s="9" t="s">
        <v>145</v>
      </c>
      <c r="C143" s="7" t="s">
        <v>5</v>
      </c>
      <c r="D143" s="6" t="s">
        <v>159</v>
      </c>
    </row>
    <row r="144" spans="1:4" x14ac:dyDescent="0.35">
      <c r="A144" s="5">
        <v>925</v>
      </c>
      <c r="B144" s="9" t="s">
        <v>146</v>
      </c>
      <c r="C144" s="7" t="s">
        <v>161</v>
      </c>
      <c r="D144" s="9" t="s">
        <v>163</v>
      </c>
    </row>
    <row r="145" spans="1:4" x14ac:dyDescent="0.35">
      <c r="A145" s="5">
        <v>926</v>
      </c>
      <c r="B145" s="9" t="s">
        <v>147</v>
      </c>
      <c r="C145" s="7" t="s">
        <v>5</v>
      </c>
      <c r="D145" s="9" t="s">
        <v>160</v>
      </c>
    </row>
    <row r="146" spans="1:4" x14ac:dyDescent="0.35">
      <c r="A146" s="5">
        <v>929</v>
      </c>
      <c r="B146" s="9" t="s">
        <v>148</v>
      </c>
      <c r="C146" s="7" t="s">
        <v>45</v>
      </c>
      <c r="D146" s="6" t="s">
        <v>45</v>
      </c>
    </row>
    <row r="147" spans="1:4" x14ac:dyDescent="0.35">
      <c r="A147" s="5">
        <v>931</v>
      </c>
      <c r="B147" s="9" t="s">
        <v>149</v>
      </c>
      <c r="C147" s="7" t="s">
        <v>5</v>
      </c>
      <c r="D147" s="9" t="s">
        <v>158</v>
      </c>
    </row>
    <row r="148" spans="1:4" x14ac:dyDescent="0.35">
      <c r="A148" s="8">
        <v>933</v>
      </c>
      <c r="B148" s="9" t="s">
        <v>150</v>
      </c>
      <c r="C148" s="7" t="s">
        <v>161</v>
      </c>
      <c r="D148" s="6" t="s">
        <v>75</v>
      </c>
    </row>
    <row r="149" spans="1:4" x14ac:dyDescent="0.35">
      <c r="A149" s="8">
        <v>935</v>
      </c>
      <c r="B149" s="9" t="s">
        <v>151</v>
      </c>
      <c r="C149" s="7" t="s">
        <v>5</v>
      </c>
      <c r="D149" s="9" t="s">
        <v>160</v>
      </c>
    </row>
    <row r="150" spans="1:4" x14ac:dyDescent="0.35">
      <c r="A150" s="5">
        <v>936</v>
      </c>
      <c r="B150" s="9" t="s">
        <v>152</v>
      </c>
      <c r="C150" s="7" t="s">
        <v>5</v>
      </c>
      <c r="D150" s="6" t="s">
        <v>159</v>
      </c>
    </row>
    <row r="151" spans="1:4" x14ac:dyDescent="0.35">
      <c r="A151" s="5">
        <v>937</v>
      </c>
      <c r="B151" s="9" t="s">
        <v>153</v>
      </c>
      <c r="C151" s="7" t="s">
        <v>161</v>
      </c>
      <c r="D151" s="9" t="s">
        <v>37</v>
      </c>
    </row>
    <row r="152" spans="1:4" x14ac:dyDescent="0.35">
      <c r="A152" s="5">
        <v>938</v>
      </c>
      <c r="B152" s="9" t="s">
        <v>154</v>
      </c>
      <c r="C152" s="7" t="s">
        <v>5</v>
      </c>
      <c r="D152" s="6" t="s">
        <v>159</v>
      </c>
    </row>
    <row r="153" spans="1:4" x14ac:dyDescent="0.35">
      <c r="A153" s="5">
        <v>940</v>
      </c>
      <c r="B153" s="9" t="s">
        <v>192</v>
      </c>
      <c r="C153" s="7" t="s">
        <v>161</v>
      </c>
      <c r="D153" s="6" t="s">
        <v>158</v>
      </c>
    </row>
    <row r="154" spans="1:4" x14ac:dyDescent="0.35">
      <c r="A154" s="5">
        <v>941</v>
      </c>
      <c r="B154" s="9" t="s">
        <v>193</v>
      </c>
      <c r="C154" s="7" t="s">
        <v>161</v>
      </c>
      <c r="D154" s="6" t="s">
        <v>158</v>
      </c>
    </row>
    <row r="156" spans="1:4" x14ac:dyDescent="0.35">
      <c r="C156" s="7"/>
      <c r="D156" s="6"/>
    </row>
  </sheetData>
  <autoFilter ref="A2:D152"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48F4DF6C31474EADA6EE3968290406" ma:contentTypeVersion="0" ma:contentTypeDescription="Create a new document." ma:contentTypeScope="" ma:versionID="255477b572f7b09b833679cf5a38cf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A033D7-58DD-48B7-86FA-A8F243EBFCF1}">
  <ds:schemaRefs>
    <ds:schemaRef ds:uri="http://schemas.microsoft.com/sharepoint/v3/contenttype/forms"/>
  </ds:schemaRefs>
</ds:datastoreItem>
</file>

<file path=customXml/itemProps2.xml><?xml version="1.0" encoding="utf-8"?>
<ds:datastoreItem xmlns:ds="http://schemas.openxmlformats.org/officeDocument/2006/customXml" ds:itemID="{1C25BA48-D13F-4515-8BF2-9B5AD93183F8}">
  <ds:schemaRefs>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39C5A93-815B-4E77-A92E-1490C2DE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Front Page</vt:lpstr>
      <vt:lpstr>APT Data</vt:lpstr>
      <vt:lpstr>Factor Values</vt:lpstr>
      <vt:lpstr>ACA</vt:lpstr>
      <vt:lpstr>Calcs - ACA values</vt:lpstr>
      <vt:lpstr>Calcs - New values</vt:lpstr>
      <vt:lpstr>Calcs - Summary</vt:lpstr>
      <vt:lpstr>LALookup</vt:lpstr>
      <vt:lpstr>LACode</vt:lpstr>
      <vt:lpstr>LAIndex</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kwatson</dc:creator>
  <cp:lastModifiedBy>HEALEY, William</cp:lastModifiedBy>
  <cp:lastPrinted>2012-10-23T07:37:36Z</cp:lastPrinted>
  <dcterms:created xsi:type="dcterms:W3CDTF">2012-03-28T14:50:42Z</dcterms:created>
  <dcterms:modified xsi:type="dcterms:W3CDTF">2021-07-05T15:32:00Z</dcterms:modified>
</cp:coreProperties>
</file>